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/Users/MariottiAir/Library/CloudStorage/OneDrive-UniversityofPisa/LAVORO/0. CDS_STPA/ORARI-CORSIASCELTA/AA 21.22/2 sem/ULTIMI/"/>
    </mc:Choice>
  </mc:AlternateContent>
  <xr:revisionPtr revIDLastSave="0" documentId="13_ncr:1_{B7C49C3F-38BD-3046-85CF-D83BC8B2F829}" xr6:coauthVersionLast="47" xr6:coauthVersionMax="47" xr10:uidLastSave="{00000000-0000-0000-0000-000000000000}"/>
  <bookViews>
    <workbookView xWindow="3040" yWindow="500" windowWidth="21180" windowHeight="20480" xr2:uid="{00000000-000D-0000-FFFF-FFFF00000000}"/>
  </bookViews>
  <sheets>
    <sheet name="2anno2semMAZ" sheetId="1" r:id="rId1"/>
  </sheets>
  <definedNames>
    <definedName name="_xlnm.Print_Area" localSheetId="0">'2anno2semMAZ'!$A$1:$I$218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5" i="1" l="1"/>
  <c r="B225" i="1"/>
  <c r="F222" i="1" l="1"/>
  <c r="D222" i="1"/>
  <c r="B222" i="1"/>
  <c r="D210" i="1"/>
  <c r="B210" i="1"/>
  <c r="B214" i="1"/>
  <c r="B218" i="1"/>
  <c r="E236" i="1" l="1"/>
  <c r="D236" i="1"/>
  <c r="C236" i="1"/>
  <c r="E234" i="1"/>
  <c r="D234" i="1"/>
  <c r="C234" i="1"/>
  <c r="D238" i="1"/>
  <c r="C238" i="1"/>
  <c r="D237" i="1"/>
  <c r="C237" i="1"/>
  <c r="D235" i="1"/>
  <c r="C235" i="1"/>
  <c r="F236" i="1" l="1"/>
  <c r="F234" i="1"/>
  <c r="F237" i="1"/>
  <c r="F238" i="1"/>
  <c r="F235" i="1"/>
  <c r="D225" i="1" l="1"/>
  <c r="F216" i="1"/>
  <c r="D216" i="1"/>
  <c r="F220" i="1"/>
  <c r="D220" i="1"/>
  <c r="B220" i="1"/>
  <c r="F218" i="1"/>
  <c r="D218" i="1"/>
  <c r="B216" i="1"/>
  <c r="F214" i="1"/>
  <c r="D214" i="1"/>
  <c r="F210" i="1"/>
  <c r="H225" i="1" l="1"/>
  <c r="H222" i="1"/>
  <c r="H220" i="1"/>
  <c r="H218" i="1"/>
  <c r="H216" i="1"/>
  <c r="H214" i="1"/>
  <c r="H210" i="1"/>
</calcChain>
</file>

<file path=xl/sharedStrings.xml><?xml version="1.0" encoding="utf-8"?>
<sst xmlns="http://schemas.openxmlformats.org/spreadsheetml/2006/main" count="695" uniqueCount="103">
  <si>
    <t>Corso di Laurea in STPA (magistrale)</t>
  </si>
  <si>
    <t xml:space="preserve">secondo semestre </t>
  </si>
  <si>
    <t>14 febbraio - 03 giugno 2022</t>
  </si>
  <si>
    <t>secondo anno</t>
  </si>
  <si>
    <t>Periodo</t>
  </si>
  <si>
    <t>14 - 18 febbraio 2022</t>
  </si>
  <si>
    <t>1a settimana</t>
  </si>
  <si>
    <t>ora</t>
  </si>
  <si>
    <t>lunedì</t>
  </si>
  <si>
    <t>martedì</t>
  </si>
  <si>
    <t>mercoledì</t>
  </si>
  <si>
    <t>giovedì</t>
  </si>
  <si>
    <t>venerdì</t>
  </si>
  <si>
    <t>8,30-9,30</t>
  </si>
  <si>
    <t>Etologia e Gestione IAA Mariti</t>
  </si>
  <si>
    <t>9,30-10,30</t>
  </si>
  <si>
    <t>Estimo rurale</t>
  </si>
  <si>
    <t>Etologia e Gestione IAA Curadi</t>
  </si>
  <si>
    <t>Microbiologia lattiero-casearia (Fratini)</t>
  </si>
  <si>
    <t>10,30-11,30</t>
  </si>
  <si>
    <t>11,30-12,30</t>
  </si>
  <si>
    <t>Etologia e gestione IAA Curadi</t>
  </si>
  <si>
    <t>Etologia e Gestione IAA Lippi</t>
  </si>
  <si>
    <t>Etologia e gestione IAA Sgorbini</t>
  </si>
  <si>
    <t>Epidemiologia e controllo delle malattie parassitarie degli animali selvatici (Perrucci)</t>
  </si>
  <si>
    <t>12,30-13,30</t>
  </si>
  <si>
    <t>14,30-15,30</t>
  </si>
  <si>
    <t>Sistemi allevamento piccole specie non convenzionali (Paci)</t>
  </si>
  <si>
    <t>Epidemiologia e controllo delle malattie parassitarie degli animali selvatici (Perrucci) AP</t>
  </si>
  <si>
    <t>15,30-16,30</t>
  </si>
  <si>
    <t>16,30-17,30</t>
  </si>
  <si>
    <t>17,30-18,30</t>
  </si>
  <si>
    <t>21 -25 febbraio 2022</t>
  </si>
  <si>
    <t>2a settimana</t>
  </si>
  <si>
    <t>28 febbraio- 4 marzo 2022</t>
  </si>
  <si>
    <t>3a settimana</t>
  </si>
  <si>
    <t>Estimo rurale AP</t>
  </si>
  <si>
    <t>7- 11 marzo 2022</t>
  </si>
  <si>
    <t>4a settimana</t>
  </si>
  <si>
    <t>Etologia e Gestione IAA Curadi AP</t>
  </si>
  <si>
    <t>14- 18 marzo 2022</t>
  </si>
  <si>
    <t>5a settimana</t>
  </si>
  <si>
    <t>Etologia e Gestione IAA Mariti AP</t>
  </si>
  <si>
    <t>21-25 marzo 2022</t>
  </si>
  <si>
    <t>6a settimana</t>
  </si>
  <si>
    <t>Epidemiologia e controllo delle malattie parassitarie degli animali selvatici (Perrucci) LFS</t>
  </si>
  <si>
    <t>28 marzo - 01 aprile 2022</t>
  </si>
  <si>
    <t>7a settimana</t>
  </si>
  <si>
    <t>Etologia e gestione degli animali negli IAA (Ogi)</t>
  </si>
  <si>
    <t>4-8 aprile 2022</t>
  </si>
  <si>
    <t>sospensione didattica frontale</t>
  </si>
  <si>
    <t>prove in itinere</t>
  </si>
  <si>
    <t>PROVE IN ITINERE</t>
  </si>
  <si>
    <t>11 - 15 aprile 2022</t>
  </si>
  <si>
    <t>8a settimana</t>
  </si>
  <si>
    <t>18 - 22 aprile 2022</t>
  </si>
  <si>
    <t>9a settimana</t>
  </si>
  <si>
    <t>25 - 29 aprile 2022</t>
  </si>
  <si>
    <t>Seminario professionalizzante</t>
  </si>
  <si>
    <t xml:space="preserve"> </t>
  </si>
  <si>
    <t>2-6 maggio 2022</t>
  </si>
  <si>
    <t>9-13 maggio 2022</t>
  </si>
  <si>
    <t>10a settimana</t>
  </si>
  <si>
    <t>Etologia e gestione degli animali negli IAA (Ogi) AP</t>
  </si>
  <si>
    <t>16-20 maggio 2022</t>
  </si>
  <si>
    <t>11a settimana</t>
  </si>
  <si>
    <t>Sistemi allevamento piccole specie non convenzionali (Paci) AP</t>
  </si>
  <si>
    <t>Etologia e Gestione IAA Curadi LFS</t>
  </si>
  <si>
    <t>Etologia e gestione IAA Sgorbini LFS</t>
  </si>
  <si>
    <t>23-27 maggio 2022</t>
  </si>
  <si>
    <t>12a settimana</t>
  </si>
  <si>
    <t>30 maggio- 3 giugno 2022</t>
  </si>
  <si>
    <t>13a settimana</t>
  </si>
  <si>
    <t>Etologia e Gestione IAA Lippi LFS</t>
  </si>
  <si>
    <t>LEGENDA:</t>
  </si>
  <si>
    <t>AP = ATTIVITA' PRATICA</t>
  </si>
  <si>
    <t>Gn = Gruppo numero</t>
  </si>
  <si>
    <t>LFS = LEZIONI FUORI SEDE</t>
  </si>
  <si>
    <t>GU = Gruppo unico (aula)</t>
  </si>
  <si>
    <t>LEZIONI</t>
  </si>
  <si>
    <t>ATTIVITA' PRATICA</t>
  </si>
  <si>
    <t>LFS</t>
  </si>
  <si>
    <t>TOT.</t>
  </si>
  <si>
    <t>ok</t>
  </si>
  <si>
    <t>Etologia e gestione degli animali negli IAA</t>
  </si>
  <si>
    <t>Etologia e gestione degli animali negli IAA (Sgorbini)</t>
  </si>
  <si>
    <t>Etologia e gestione degli animali negli IAA CODOCENZA (Lippi)</t>
  </si>
  <si>
    <t>Etologia e gestione degli animali negli IAA SEGMENTO - CODOCENZA (Mariti)</t>
  </si>
  <si>
    <t>Etologia e gestione degli animali negli IAA SEGMENTO (Curadi)</t>
  </si>
  <si>
    <t>Multifunzionalità agrozootecnica e produzioni alimentari (D'Ascenzi)</t>
  </si>
  <si>
    <t>Corsi a scelta</t>
  </si>
  <si>
    <t>teoria</t>
  </si>
  <si>
    <t>esercitazioni</t>
  </si>
  <si>
    <t>totale</t>
  </si>
  <si>
    <t>Fisiopatologia della riproduzione (Panzani)</t>
  </si>
  <si>
    <t>non attivato</t>
  </si>
  <si>
    <t>Micologia veterinaria applicata agli animali in produzione zootecnica (Papini)</t>
  </si>
  <si>
    <t>Multifunzionalità agrozootecnica produzioni alimentari</t>
  </si>
  <si>
    <t>Multifunzionalità agrozootecnica produzioni alimentari LFS</t>
  </si>
  <si>
    <t>Internazionalizzazione CAI - AULA R</t>
  </si>
  <si>
    <t>AULA D</t>
  </si>
  <si>
    <t>Estimo rurale - aula del corso indicata nella legenda</t>
  </si>
  <si>
    <r>
      <rPr>
        <b/>
        <sz val="12"/>
        <color theme="1"/>
        <rFont val="Calibri"/>
        <family val="2"/>
      </rPr>
      <t>Estimo rurale</t>
    </r>
    <r>
      <rPr>
        <sz val="12"/>
        <color theme="1"/>
        <rFont val="Calibri"/>
        <family val="2"/>
      </rPr>
      <t xml:space="preserve"> = Corso integrato monomodulare di "Estimo rurale e contabilità": Moruzzo - AULA 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</si>
</sst>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b/>
      <sz val="26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Helvetica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3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/>
      <top style="thin">
        <color indexed="63"/>
      </top>
      <bottom style="hair">
        <color indexed="63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8" fillId="0" borderId="0" xfId="0" applyFont="1" applyFill="1"/>
    <xf numFmtId="0" fontId="6" fillId="0" borderId="0" xfId="0" applyFont="1" applyFill="1"/>
    <xf numFmtId="0" fontId="9" fillId="0" borderId="0" xfId="0" applyFont="1" applyFill="1" applyAlignment="1">
      <alignment horizontal="center"/>
    </xf>
    <xf numFmtId="0" fontId="5" fillId="0" borderId="0" xfId="0" applyFont="1" applyFill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4" fontId="14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" fillId="0" borderId="18" xfId="0" applyFont="1" applyFill="1" applyBorder="1"/>
    <xf numFmtId="0" fontId="4" fillId="0" borderId="0" xfId="0" applyFont="1" applyFill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top" wrapText="1"/>
    </xf>
    <xf numFmtId="0" fontId="20" fillId="0" borderId="0" xfId="0" applyFont="1" applyFill="1"/>
    <xf numFmtId="0" fontId="20" fillId="0" borderId="18" xfId="0" applyFont="1" applyFill="1" applyBorder="1"/>
    <xf numFmtId="0" fontId="4" fillId="0" borderId="0" xfId="0" applyFont="1" applyFill="1" applyAlignment="1">
      <alignment horizontal="left"/>
    </xf>
    <xf numFmtId="0" fontId="10" fillId="0" borderId="0" xfId="0" applyFont="1" applyFill="1"/>
    <xf numFmtId="0" fontId="11" fillId="0" borderId="0" xfId="0" applyFont="1" applyFill="1"/>
    <xf numFmtId="0" fontId="16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2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5" fillId="2" borderId="20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</cellXfs>
  <cellStyles count="1">
    <cellStyle name="Normale" xfId="0" builtinId="0"/>
  </cellStyles>
  <dxfs count="70"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A3935"/>
    </indexedColors>
    <mruColors>
      <color rgb="FFFFCCFF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N242"/>
  <sheetViews>
    <sheetView tabSelected="1" topLeftCell="A197" zoomScale="80" zoomScaleNormal="80" workbookViewId="0">
      <selection activeCell="A210" sqref="A210"/>
    </sheetView>
  </sheetViews>
  <sheetFormatPr baseColWidth="10" defaultColWidth="8.6640625" defaultRowHeight="14" x14ac:dyDescent="0.2"/>
  <cols>
    <col min="1" max="1" width="12.6640625" style="7" customWidth="1"/>
    <col min="2" max="2" width="34" style="7" customWidth="1"/>
    <col min="3" max="3" width="24.6640625" style="7" bestFit="1" customWidth="1"/>
    <col min="4" max="4" width="21.33203125" style="7" customWidth="1"/>
    <col min="5" max="5" width="23.1640625" style="7" customWidth="1"/>
    <col min="6" max="6" width="23.6640625" style="7" customWidth="1"/>
    <col min="7" max="7" width="6.6640625" style="7" customWidth="1"/>
    <col min="8" max="8" width="6.6640625" style="4" customWidth="1"/>
    <col min="9" max="9" width="21.33203125" style="5" customWidth="1"/>
    <col min="10" max="10" width="9" style="5" bestFit="1" customWidth="1"/>
    <col min="11" max="13" width="4.6640625" style="5" customWidth="1"/>
    <col min="14" max="14" width="10" style="5" customWidth="1"/>
    <col min="15" max="16384" width="8.6640625" style="5"/>
  </cols>
  <sheetData>
    <row r="1" spans="1:14" ht="24" x14ac:dyDescent="0.3">
      <c r="A1" s="1" t="s">
        <v>0</v>
      </c>
      <c r="B1" s="2"/>
      <c r="C1" s="2"/>
      <c r="D1" s="2"/>
      <c r="E1" s="2" t="s">
        <v>1</v>
      </c>
      <c r="F1" s="3"/>
      <c r="G1" s="2"/>
    </row>
    <row r="2" spans="1:14" ht="21" x14ac:dyDescent="0.25">
      <c r="A2" s="6"/>
      <c r="C2" s="8"/>
      <c r="D2" s="8"/>
      <c r="E2" s="2" t="s">
        <v>2</v>
      </c>
      <c r="F2" s="9"/>
    </row>
    <row r="3" spans="1:14" ht="21" x14ac:dyDescent="0.25">
      <c r="A3" s="2" t="s">
        <v>3</v>
      </c>
      <c r="C3" s="2" t="s">
        <v>100</v>
      </c>
      <c r="D3" s="8"/>
      <c r="E3" s="8"/>
      <c r="G3" s="8"/>
    </row>
    <row r="4" spans="1:14" ht="21" x14ac:dyDescent="0.25">
      <c r="A4" s="2"/>
      <c r="C4" s="2"/>
      <c r="D4" s="8"/>
      <c r="E4" s="8"/>
      <c r="G4" s="8"/>
    </row>
    <row r="5" spans="1:14" ht="19" x14ac:dyDescent="0.25">
      <c r="A5" s="7" t="s">
        <v>4</v>
      </c>
      <c r="B5" s="6" t="s">
        <v>5</v>
      </c>
      <c r="C5" s="8"/>
      <c r="E5" s="8"/>
      <c r="F5" s="6" t="s">
        <v>6</v>
      </c>
      <c r="G5" s="8"/>
    </row>
    <row r="6" spans="1:14" ht="15" x14ac:dyDescent="0.2">
      <c r="A6" s="10" t="s">
        <v>7</v>
      </c>
      <c r="B6" s="11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8"/>
      <c r="I6" s="12"/>
      <c r="J6" s="13"/>
      <c r="K6" s="13"/>
      <c r="L6" s="13"/>
      <c r="M6" s="13"/>
      <c r="N6" s="13"/>
    </row>
    <row r="7" spans="1:14" ht="30" customHeight="1" x14ac:dyDescent="0.2">
      <c r="A7" s="14" t="s">
        <v>13</v>
      </c>
      <c r="B7" s="15"/>
      <c r="C7" s="15" t="s">
        <v>14</v>
      </c>
      <c r="D7" s="16"/>
      <c r="E7" s="15" t="s">
        <v>14</v>
      </c>
      <c r="F7" s="16"/>
      <c r="G7" s="8"/>
      <c r="J7" s="13"/>
      <c r="K7" s="13"/>
      <c r="L7" s="13"/>
      <c r="M7" s="13"/>
      <c r="N7" s="13"/>
    </row>
    <row r="8" spans="1:14" ht="30" customHeight="1" x14ac:dyDescent="0.2">
      <c r="A8" s="14" t="s">
        <v>15</v>
      </c>
      <c r="B8" s="15" t="s">
        <v>101</v>
      </c>
      <c r="C8" s="15" t="s">
        <v>17</v>
      </c>
      <c r="D8" s="15" t="s">
        <v>16</v>
      </c>
      <c r="E8" s="54" t="s">
        <v>99</v>
      </c>
      <c r="F8" s="17"/>
      <c r="G8" s="8"/>
      <c r="J8" s="13"/>
      <c r="K8" s="13"/>
      <c r="L8" s="13"/>
      <c r="M8" s="13"/>
      <c r="N8" s="13"/>
    </row>
    <row r="9" spans="1:14" ht="30" customHeight="1" x14ac:dyDescent="0.2">
      <c r="A9" s="14" t="s">
        <v>19</v>
      </c>
      <c r="B9" s="15" t="s">
        <v>16</v>
      </c>
      <c r="C9" s="15" t="s">
        <v>17</v>
      </c>
      <c r="D9" s="15" t="s">
        <v>16</v>
      </c>
      <c r="E9" s="15" t="s">
        <v>16</v>
      </c>
      <c r="F9" s="17"/>
      <c r="J9" s="13"/>
      <c r="K9" s="13"/>
      <c r="L9" s="13"/>
      <c r="M9" s="13"/>
      <c r="N9" s="13"/>
    </row>
    <row r="10" spans="1:14" ht="30" customHeight="1" x14ac:dyDescent="0.2">
      <c r="A10" s="14" t="s">
        <v>20</v>
      </c>
      <c r="B10" s="15" t="s">
        <v>21</v>
      </c>
      <c r="C10" s="15" t="s">
        <v>22</v>
      </c>
      <c r="D10" s="15" t="s">
        <v>23</v>
      </c>
      <c r="E10" s="15" t="s">
        <v>16</v>
      </c>
      <c r="F10" s="15" t="s">
        <v>24</v>
      </c>
      <c r="J10" s="13"/>
      <c r="K10" s="13"/>
      <c r="L10" s="13"/>
      <c r="M10" s="13"/>
      <c r="N10" s="13"/>
    </row>
    <row r="11" spans="1:14" ht="30" customHeight="1" thickBot="1" x14ac:dyDescent="0.25">
      <c r="A11" s="18" t="s">
        <v>25</v>
      </c>
      <c r="B11" s="15" t="s">
        <v>17</v>
      </c>
      <c r="C11" s="19" t="s">
        <v>22</v>
      </c>
      <c r="D11" s="15" t="s">
        <v>23</v>
      </c>
      <c r="E11" s="16"/>
      <c r="F11" s="15" t="s">
        <v>24</v>
      </c>
      <c r="G11" s="8"/>
      <c r="J11" s="13"/>
      <c r="K11" s="13"/>
      <c r="L11" s="13"/>
      <c r="M11" s="13"/>
      <c r="N11" s="13"/>
    </row>
    <row r="12" spans="1:14" ht="30" customHeight="1" x14ac:dyDescent="0.2">
      <c r="A12" s="20" t="s">
        <v>26</v>
      </c>
      <c r="B12" s="15" t="s">
        <v>97</v>
      </c>
      <c r="C12" s="15" t="s">
        <v>97</v>
      </c>
      <c r="D12" s="21"/>
      <c r="E12" s="22" t="s">
        <v>27</v>
      </c>
      <c r="F12" s="17" t="s">
        <v>28</v>
      </c>
      <c r="G12" s="8"/>
      <c r="K12" s="13"/>
      <c r="L12" s="13"/>
      <c r="M12" s="13"/>
      <c r="N12" s="13"/>
    </row>
    <row r="13" spans="1:14" ht="30" customHeight="1" x14ac:dyDescent="0.2">
      <c r="A13" s="14" t="s">
        <v>29</v>
      </c>
      <c r="B13" s="15" t="s">
        <v>97</v>
      </c>
      <c r="C13" s="15" t="s">
        <v>97</v>
      </c>
      <c r="D13" s="21"/>
      <c r="E13" s="22" t="s">
        <v>27</v>
      </c>
      <c r="F13" s="17" t="s">
        <v>28</v>
      </c>
      <c r="G13" s="8"/>
      <c r="K13" s="13"/>
      <c r="L13" s="13"/>
      <c r="M13" s="13"/>
    </row>
    <row r="14" spans="1:14" ht="30" customHeight="1" x14ac:dyDescent="0.2">
      <c r="A14" s="14" t="s">
        <v>30</v>
      </c>
      <c r="B14" s="15"/>
      <c r="E14" s="22" t="s">
        <v>27</v>
      </c>
      <c r="F14" s="17" t="s">
        <v>28</v>
      </c>
      <c r="G14" s="8"/>
      <c r="K14" s="13"/>
      <c r="L14" s="13"/>
      <c r="M14" s="13"/>
    </row>
    <row r="15" spans="1:14" ht="30" customHeight="1" x14ac:dyDescent="0.2">
      <c r="A15" s="14" t="s">
        <v>31</v>
      </c>
      <c r="B15" s="15"/>
      <c r="E15" s="23"/>
      <c r="F15" s="24"/>
      <c r="G15" s="8"/>
      <c r="I15" s="25"/>
      <c r="K15" s="13"/>
      <c r="L15" s="13"/>
      <c r="M15" s="13"/>
    </row>
    <row r="16" spans="1:14" ht="15" x14ac:dyDescent="0.2">
      <c r="A16" s="8"/>
      <c r="B16" s="8"/>
      <c r="C16" s="8"/>
      <c r="D16" s="8"/>
      <c r="E16" s="8"/>
      <c r="F16" s="8"/>
      <c r="G16" s="8"/>
      <c r="I16" s="25"/>
      <c r="K16" s="13"/>
      <c r="L16" s="13"/>
      <c r="M16" s="13"/>
    </row>
    <row r="17" spans="1:13" ht="19" x14ac:dyDescent="0.25">
      <c r="A17" s="7" t="s">
        <v>4</v>
      </c>
      <c r="B17" s="6" t="s">
        <v>32</v>
      </c>
      <c r="C17" s="8"/>
      <c r="E17" s="8"/>
      <c r="F17" s="6" t="s">
        <v>33</v>
      </c>
      <c r="G17" s="8"/>
      <c r="I17" s="25"/>
      <c r="K17" s="13"/>
      <c r="L17" s="13"/>
      <c r="M17" s="13"/>
    </row>
    <row r="18" spans="1:13" ht="15" x14ac:dyDescent="0.2">
      <c r="A18" s="10" t="s">
        <v>7</v>
      </c>
      <c r="B18" s="11" t="s">
        <v>8</v>
      </c>
      <c r="C18" s="11" t="s">
        <v>9</v>
      </c>
      <c r="D18" s="11" t="s">
        <v>10</v>
      </c>
      <c r="E18" s="11" t="s">
        <v>11</v>
      </c>
      <c r="F18" s="11" t="s">
        <v>12</v>
      </c>
    </row>
    <row r="19" spans="1:13" ht="30" customHeight="1" x14ac:dyDescent="0.2">
      <c r="A19" s="14" t="s">
        <v>13</v>
      </c>
      <c r="B19" s="15" t="s">
        <v>23</v>
      </c>
      <c r="C19" s="15" t="s">
        <v>14</v>
      </c>
      <c r="D19" s="16"/>
      <c r="E19" s="15" t="s">
        <v>14</v>
      </c>
      <c r="F19" s="16"/>
      <c r="G19" s="8"/>
    </row>
    <row r="20" spans="1:13" ht="30" customHeight="1" x14ac:dyDescent="0.2">
      <c r="A20" s="14" t="s">
        <v>15</v>
      </c>
      <c r="B20" s="15" t="s">
        <v>16</v>
      </c>
      <c r="C20" s="15" t="s">
        <v>17</v>
      </c>
      <c r="D20" s="15" t="s">
        <v>16</v>
      </c>
      <c r="E20" s="15" t="s">
        <v>14</v>
      </c>
      <c r="F20" s="17"/>
      <c r="G20" s="8"/>
    </row>
    <row r="21" spans="1:13" ht="30" customHeight="1" x14ac:dyDescent="0.2">
      <c r="A21" s="14" t="s">
        <v>19</v>
      </c>
      <c r="B21" s="15" t="s">
        <v>16</v>
      </c>
      <c r="C21" s="15" t="s">
        <v>17</v>
      </c>
      <c r="D21" s="15" t="s">
        <v>16</v>
      </c>
      <c r="E21" s="15" t="s">
        <v>16</v>
      </c>
      <c r="F21" s="15"/>
      <c r="G21" s="8"/>
    </row>
    <row r="22" spans="1:13" ht="30" customHeight="1" x14ac:dyDescent="0.2">
      <c r="A22" s="14" t="s">
        <v>20</v>
      </c>
      <c r="B22" s="15" t="s">
        <v>17</v>
      </c>
      <c r="C22" s="15" t="s">
        <v>22</v>
      </c>
      <c r="D22" s="15" t="s">
        <v>23</v>
      </c>
      <c r="E22" s="15" t="s">
        <v>16</v>
      </c>
      <c r="F22" s="15" t="s">
        <v>24</v>
      </c>
      <c r="G22" s="8"/>
    </row>
    <row r="23" spans="1:13" ht="30" customHeight="1" thickBot="1" x14ac:dyDescent="0.25">
      <c r="A23" s="18" t="s">
        <v>25</v>
      </c>
      <c r="B23" s="15" t="s">
        <v>17</v>
      </c>
      <c r="C23" s="19" t="s">
        <v>22</v>
      </c>
      <c r="D23" s="15" t="s">
        <v>23</v>
      </c>
      <c r="E23" s="16"/>
      <c r="F23" s="15" t="s">
        <v>24</v>
      </c>
      <c r="G23" s="8"/>
    </row>
    <row r="24" spans="1:13" ht="30" customHeight="1" x14ac:dyDescent="0.2">
      <c r="A24" s="20" t="s">
        <v>26</v>
      </c>
      <c r="B24" s="15" t="s">
        <v>97</v>
      </c>
      <c r="C24" s="15" t="s">
        <v>97</v>
      </c>
      <c r="D24" s="21"/>
      <c r="E24" s="22" t="s">
        <v>27</v>
      </c>
      <c r="F24" s="17" t="s">
        <v>28</v>
      </c>
      <c r="G24" s="8"/>
    </row>
    <row r="25" spans="1:13" ht="30" customHeight="1" x14ac:dyDescent="0.2">
      <c r="A25" s="14" t="s">
        <v>29</v>
      </c>
      <c r="B25" s="15" t="s">
        <v>97</v>
      </c>
      <c r="C25" s="15" t="s">
        <v>97</v>
      </c>
      <c r="D25" s="21"/>
      <c r="E25" s="22" t="s">
        <v>27</v>
      </c>
      <c r="F25" s="17" t="s">
        <v>28</v>
      </c>
      <c r="G25" s="8"/>
    </row>
    <row r="26" spans="1:13" ht="30" customHeight="1" x14ac:dyDescent="0.2">
      <c r="A26" s="14" t="s">
        <v>30</v>
      </c>
      <c r="B26" s="15"/>
      <c r="E26" s="22" t="s">
        <v>27</v>
      </c>
      <c r="F26" s="17" t="s">
        <v>28</v>
      </c>
      <c r="G26" s="8"/>
    </row>
    <row r="27" spans="1:13" ht="30" customHeight="1" x14ac:dyDescent="0.2">
      <c r="A27" s="14" t="s">
        <v>31</v>
      </c>
      <c r="B27" s="15"/>
      <c r="E27" s="23"/>
      <c r="F27" s="24"/>
      <c r="G27" s="8"/>
    </row>
    <row r="28" spans="1:13" ht="15" x14ac:dyDescent="0.2">
      <c r="A28" s="8"/>
      <c r="B28" s="10"/>
      <c r="C28" s="10"/>
      <c r="D28" s="10"/>
      <c r="E28" s="10"/>
      <c r="F28" s="10"/>
    </row>
    <row r="29" spans="1:13" ht="19" x14ac:dyDescent="0.25">
      <c r="A29" s="7" t="s">
        <v>4</v>
      </c>
      <c r="B29" s="6" t="s">
        <v>34</v>
      </c>
      <c r="C29" s="8"/>
      <c r="E29" s="8"/>
      <c r="F29" s="6" t="s">
        <v>35</v>
      </c>
    </row>
    <row r="30" spans="1:13" ht="15" x14ac:dyDescent="0.2">
      <c r="A30" s="10" t="s">
        <v>7</v>
      </c>
      <c r="B30" s="11" t="s">
        <v>8</v>
      </c>
      <c r="C30" s="11" t="s">
        <v>9</v>
      </c>
      <c r="D30" s="11" t="s">
        <v>10</v>
      </c>
      <c r="E30" s="11" t="s">
        <v>11</v>
      </c>
      <c r="F30" s="11" t="s">
        <v>12</v>
      </c>
    </row>
    <row r="31" spans="1:13" ht="30" customHeight="1" x14ac:dyDescent="0.2">
      <c r="A31" s="14" t="s">
        <v>13</v>
      </c>
      <c r="B31" s="15" t="s">
        <v>23</v>
      </c>
      <c r="C31" s="15" t="s">
        <v>14</v>
      </c>
      <c r="D31" s="16"/>
      <c r="E31" s="15" t="s">
        <v>14</v>
      </c>
      <c r="F31" s="16"/>
      <c r="G31" s="8"/>
    </row>
    <row r="32" spans="1:13" ht="30" customHeight="1" x14ac:dyDescent="0.2">
      <c r="A32" s="14" t="s">
        <v>15</v>
      </c>
      <c r="B32" s="15" t="s">
        <v>16</v>
      </c>
      <c r="C32" s="15" t="s">
        <v>17</v>
      </c>
      <c r="D32" s="15" t="s">
        <v>16</v>
      </c>
      <c r="E32" s="15" t="s">
        <v>14</v>
      </c>
      <c r="F32" s="17"/>
      <c r="G32" s="8"/>
    </row>
    <row r="33" spans="1:7" ht="30" customHeight="1" x14ac:dyDescent="0.2">
      <c r="A33" s="14" t="s">
        <v>19</v>
      </c>
      <c r="B33" s="15" t="s">
        <v>16</v>
      </c>
      <c r="C33" s="15" t="s">
        <v>17</v>
      </c>
      <c r="D33" s="15" t="s">
        <v>16</v>
      </c>
      <c r="E33" s="15" t="s">
        <v>36</v>
      </c>
      <c r="F33" s="17"/>
    </row>
    <row r="34" spans="1:7" ht="30" customHeight="1" x14ac:dyDescent="0.2">
      <c r="A34" s="14" t="s">
        <v>20</v>
      </c>
      <c r="B34" s="15" t="s">
        <v>17</v>
      </c>
      <c r="C34" s="15" t="s">
        <v>22</v>
      </c>
      <c r="D34" s="15" t="s">
        <v>23</v>
      </c>
      <c r="E34" s="15" t="s">
        <v>36</v>
      </c>
      <c r="F34" s="15" t="s">
        <v>24</v>
      </c>
    </row>
    <row r="35" spans="1:7" ht="30" customHeight="1" thickBot="1" x14ac:dyDescent="0.25">
      <c r="A35" s="18" t="s">
        <v>25</v>
      </c>
      <c r="B35" s="15" t="s">
        <v>17</v>
      </c>
      <c r="C35" s="19" t="s">
        <v>22</v>
      </c>
      <c r="D35" s="15" t="s">
        <v>23</v>
      </c>
      <c r="E35" s="16"/>
      <c r="F35" s="15" t="s">
        <v>24</v>
      </c>
      <c r="G35" s="8"/>
    </row>
    <row r="36" spans="1:7" ht="30" customHeight="1" x14ac:dyDescent="0.2">
      <c r="A36" s="20" t="s">
        <v>26</v>
      </c>
      <c r="B36" s="15" t="s">
        <v>97</v>
      </c>
      <c r="C36" s="15" t="s">
        <v>97</v>
      </c>
      <c r="D36" s="21"/>
      <c r="E36" s="22" t="s">
        <v>27</v>
      </c>
      <c r="F36" s="15"/>
      <c r="G36" s="8"/>
    </row>
    <row r="37" spans="1:7" ht="30" customHeight="1" x14ac:dyDescent="0.2">
      <c r="A37" s="14" t="s">
        <v>29</v>
      </c>
      <c r="B37" s="15" t="s">
        <v>97</v>
      </c>
      <c r="C37" s="15" t="s">
        <v>97</v>
      </c>
      <c r="D37" s="21"/>
      <c r="E37" s="22" t="s">
        <v>27</v>
      </c>
      <c r="F37" s="15"/>
      <c r="G37" s="8"/>
    </row>
    <row r="38" spans="1:7" ht="30" customHeight="1" x14ac:dyDescent="0.2">
      <c r="A38" s="14" t="s">
        <v>30</v>
      </c>
      <c r="B38" s="15"/>
      <c r="C38" s="15"/>
      <c r="D38" s="15"/>
      <c r="E38" s="22" t="s">
        <v>27</v>
      </c>
      <c r="F38" s="15"/>
      <c r="G38" s="8"/>
    </row>
    <row r="39" spans="1:7" ht="30" customHeight="1" x14ac:dyDescent="0.2">
      <c r="A39" s="14" t="s">
        <v>31</v>
      </c>
      <c r="B39" s="15"/>
      <c r="C39" s="15"/>
      <c r="D39" s="15"/>
      <c r="E39" s="15"/>
      <c r="F39" s="15"/>
      <c r="G39" s="8"/>
    </row>
    <row r="40" spans="1:7" ht="15" x14ac:dyDescent="0.2">
      <c r="A40" s="8"/>
      <c r="B40" s="8"/>
      <c r="C40" s="8"/>
      <c r="D40" s="8"/>
      <c r="E40" s="8"/>
    </row>
    <row r="41" spans="1:7" ht="19" x14ac:dyDescent="0.25">
      <c r="A41" s="7" t="s">
        <v>4</v>
      </c>
      <c r="B41" s="6" t="s">
        <v>37</v>
      </c>
      <c r="C41" s="8"/>
      <c r="E41" s="8"/>
      <c r="F41" s="6" t="s">
        <v>38</v>
      </c>
    </row>
    <row r="42" spans="1:7" ht="15" x14ac:dyDescent="0.2">
      <c r="A42" s="10" t="s">
        <v>7</v>
      </c>
      <c r="B42" s="11" t="s">
        <v>8</v>
      </c>
      <c r="C42" s="11" t="s">
        <v>9</v>
      </c>
      <c r="D42" s="11" t="s">
        <v>10</v>
      </c>
      <c r="E42" s="11" t="s">
        <v>11</v>
      </c>
      <c r="F42" s="11" t="s">
        <v>12</v>
      </c>
    </row>
    <row r="43" spans="1:7" ht="30" customHeight="1" x14ac:dyDescent="0.2">
      <c r="A43" s="14" t="s">
        <v>13</v>
      </c>
      <c r="B43" s="15" t="s">
        <v>23</v>
      </c>
      <c r="C43" s="15" t="s">
        <v>14</v>
      </c>
      <c r="D43" s="16"/>
      <c r="E43" s="15" t="s">
        <v>14</v>
      </c>
      <c r="F43" s="16"/>
      <c r="G43" s="8"/>
    </row>
    <row r="44" spans="1:7" ht="30" customHeight="1" x14ac:dyDescent="0.2">
      <c r="A44" s="14" t="s">
        <v>15</v>
      </c>
      <c r="B44" s="15" t="s">
        <v>16</v>
      </c>
      <c r="C44" s="15" t="s">
        <v>17</v>
      </c>
      <c r="D44" s="15" t="s">
        <v>16</v>
      </c>
      <c r="E44" s="15" t="s">
        <v>14</v>
      </c>
      <c r="F44" s="17"/>
      <c r="G44" s="8"/>
    </row>
    <row r="45" spans="1:7" ht="30" customHeight="1" x14ac:dyDescent="0.2">
      <c r="A45" s="14" t="s">
        <v>19</v>
      </c>
      <c r="B45" s="15" t="s">
        <v>16</v>
      </c>
      <c r="C45" s="15" t="s">
        <v>17</v>
      </c>
      <c r="D45" s="15" t="s">
        <v>16</v>
      </c>
      <c r="E45" s="15" t="s">
        <v>36</v>
      </c>
      <c r="F45" s="17"/>
      <c r="G45" s="8"/>
    </row>
    <row r="46" spans="1:7" ht="30" customHeight="1" x14ac:dyDescent="0.2">
      <c r="A46" s="14" t="s">
        <v>20</v>
      </c>
      <c r="B46" s="15" t="s">
        <v>39</v>
      </c>
      <c r="C46" s="15" t="s">
        <v>22</v>
      </c>
      <c r="D46" s="15" t="s">
        <v>23</v>
      </c>
      <c r="E46" s="15" t="s">
        <v>36</v>
      </c>
      <c r="F46" s="15" t="s">
        <v>24</v>
      </c>
      <c r="G46" s="8"/>
    </row>
    <row r="47" spans="1:7" ht="30" customHeight="1" thickBot="1" x14ac:dyDescent="0.25">
      <c r="A47" s="18" t="s">
        <v>25</v>
      </c>
      <c r="B47" s="15" t="s">
        <v>39</v>
      </c>
      <c r="C47" s="19" t="s">
        <v>22</v>
      </c>
      <c r="D47" s="15" t="s">
        <v>23</v>
      </c>
      <c r="E47" s="17"/>
      <c r="F47" s="15" t="s">
        <v>24</v>
      </c>
      <c r="G47" s="8"/>
    </row>
    <row r="48" spans="1:7" ht="30" customHeight="1" x14ac:dyDescent="0.2">
      <c r="A48" s="20" t="s">
        <v>26</v>
      </c>
      <c r="B48" s="15" t="s">
        <v>97</v>
      </c>
      <c r="C48" s="15" t="s">
        <v>97</v>
      </c>
      <c r="D48" s="21"/>
      <c r="E48" s="22" t="s">
        <v>27</v>
      </c>
      <c r="F48" s="17" t="s">
        <v>28</v>
      </c>
      <c r="G48" s="8"/>
    </row>
    <row r="49" spans="1:7" ht="30" customHeight="1" x14ac:dyDescent="0.2">
      <c r="A49" s="14" t="s">
        <v>29</v>
      </c>
      <c r="B49" s="15" t="s">
        <v>97</v>
      </c>
      <c r="C49" s="15" t="s">
        <v>97</v>
      </c>
      <c r="D49" s="21"/>
      <c r="E49" s="22" t="s">
        <v>27</v>
      </c>
      <c r="F49" s="17" t="s">
        <v>28</v>
      </c>
      <c r="G49" s="8"/>
    </row>
    <row r="50" spans="1:7" ht="30" customHeight="1" x14ac:dyDescent="0.2">
      <c r="A50" s="14" t="s">
        <v>30</v>
      </c>
      <c r="B50" s="15"/>
      <c r="E50" s="22" t="s">
        <v>27</v>
      </c>
      <c r="F50" s="17" t="s">
        <v>28</v>
      </c>
      <c r="G50" s="8"/>
    </row>
    <row r="51" spans="1:7" ht="30" customHeight="1" x14ac:dyDescent="0.2">
      <c r="A51" s="14" t="s">
        <v>31</v>
      </c>
      <c r="B51" s="15"/>
      <c r="E51" s="15"/>
      <c r="G51" s="8"/>
    </row>
    <row r="53" spans="1:7" ht="19" x14ac:dyDescent="0.25">
      <c r="A53" s="7" t="s">
        <v>4</v>
      </c>
      <c r="B53" s="6" t="s">
        <v>40</v>
      </c>
      <c r="C53" s="8"/>
      <c r="E53" s="8"/>
      <c r="F53" s="6" t="s">
        <v>41</v>
      </c>
    </row>
    <row r="54" spans="1:7" ht="14.25" customHeight="1" x14ac:dyDescent="0.2">
      <c r="A54" s="10" t="s">
        <v>7</v>
      </c>
      <c r="B54" s="11" t="s">
        <v>8</v>
      </c>
      <c r="C54" s="11" t="s">
        <v>9</v>
      </c>
      <c r="D54" s="11" t="s">
        <v>10</v>
      </c>
      <c r="E54" s="11" t="s">
        <v>11</v>
      </c>
      <c r="F54" s="11" t="s">
        <v>12</v>
      </c>
    </row>
    <row r="55" spans="1:7" ht="30" customHeight="1" x14ac:dyDescent="0.2">
      <c r="A55" s="14" t="s">
        <v>13</v>
      </c>
      <c r="B55" s="15" t="s">
        <v>23</v>
      </c>
      <c r="C55" s="15" t="s">
        <v>14</v>
      </c>
      <c r="D55" s="16"/>
      <c r="E55" s="15" t="s">
        <v>42</v>
      </c>
      <c r="G55" s="8"/>
    </row>
    <row r="56" spans="1:7" ht="30" customHeight="1" x14ac:dyDescent="0.2">
      <c r="A56" s="14" t="s">
        <v>15</v>
      </c>
      <c r="B56" s="15" t="s">
        <v>16</v>
      </c>
      <c r="C56" s="15" t="s">
        <v>17</v>
      </c>
      <c r="D56" s="15" t="s">
        <v>16</v>
      </c>
      <c r="E56" s="15" t="s">
        <v>42</v>
      </c>
      <c r="F56" s="15"/>
    </row>
    <row r="57" spans="1:7" ht="30" customHeight="1" x14ac:dyDescent="0.2">
      <c r="A57" s="14" t="s">
        <v>19</v>
      </c>
      <c r="B57" s="15" t="s">
        <v>16</v>
      </c>
      <c r="C57" s="15" t="s">
        <v>17</v>
      </c>
      <c r="D57" s="15" t="s">
        <v>16</v>
      </c>
      <c r="E57" s="15" t="s">
        <v>36</v>
      </c>
      <c r="F57" s="26"/>
      <c r="G57" s="8"/>
    </row>
    <row r="58" spans="1:7" ht="30" customHeight="1" x14ac:dyDescent="0.2">
      <c r="A58" s="14" t="s">
        <v>20</v>
      </c>
      <c r="B58" s="15" t="s">
        <v>39</v>
      </c>
      <c r="C58" s="15" t="s">
        <v>22</v>
      </c>
      <c r="D58" s="15" t="s">
        <v>23</v>
      </c>
      <c r="E58" s="15" t="s">
        <v>36</v>
      </c>
      <c r="F58" s="15" t="s">
        <v>24</v>
      </c>
      <c r="G58" s="8"/>
    </row>
    <row r="59" spans="1:7" ht="30" customHeight="1" thickBot="1" x14ac:dyDescent="0.25">
      <c r="A59" s="18" t="s">
        <v>25</v>
      </c>
      <c r="B59" s="15" t="s">
        <v>39</v>
      </c>
      <c r="C59" s="19" t="s">
        <v>22</v>
      </c>
      <c r="D59" s="15" t="s">
        <v>23</v>
      </c>
      <c r="E59" s="17"/>
      <c r="F59" s="15" t="s">
        <v>24</v>
      </c>
      <c r="G59" s="8"/>
    </row>
    <row r="60" spans="1:7" ht="30" customHeight="1" x14ac:dyDescent="0.2">
      <c r="A60" s="20" t="s">
        <v>26</v>
      </c>
      <c r="B60" s="15" t="s">
        <v>97</v>
      </c>
      <c r="C60" s="15" t="s">
        <v>97</v>
      </c>
      <c r="D60" s="21"/>
      <c r="E60" s="22" t="s">
        <v>27</v>
      </c>
      <c r="F60" s="17" t="s">
        <v>28</v>
      </c>
      <c r="G60" s="8"/>
    </row>
    <row r="61" spans="1:7" ht="30" customHeight="1" x14ac:dyDescent="0.2">
      <c r="A61" s="14" t="s">
        <v>29</v>
      </c>
      <c r="B61" s="15" t="s">
        <v>97</v>
      </c>
      <c r="C61" s="15" t="s">
        <v>97</v>
      </c>
      <c r="D61" s="21"/>
      <c r="E61" s="22" t="s">
        <v>27</v>
      </c>
      <c r="F61" s="17" t="s">
        <v>28</v>
      </c>
      <c r="G61" s="8"/>
    </row>
    <row r="62" spans="1:7" ht="30" customHeight="1" x14ac:dyDescent="0.2">
      <c r="A62" s="14" t="s">
        <v>30</v>
      </c>
      <c r="B62" s="15"/>
      <c r="E62" s="22" t="s">
        <v>27</v>
      </c>
      <c r="F62" s="17" t="s">
        <v>28</v>
      </c>
      <c r="G62" s="8"/>
    </row>
    <row r="63" spans="1:7" ht="30" customHeight="1" x14ac:dyDescent="0.2">
      <c r="A63" s="14" t="s">
        <v>31</v>
      </c>
      <c r="B63" s="15"/>
      <c r="E63" s="15"/>
      <c r="F63" s="17" t="s">
        <v>28</v>
      </c>
      <c r="G63" s="8"/>
    </row>
    <row r="64" spans="1:7" ht="15" x14ac:dyDescent="0.2">
      <c r="A64" s="14"/>
      <c r="E64" s="22"/>
      <c r="F64" s="22"/>
    </row>
    <row r="65" spans="1:7" ht="15" x14ac:dyDescent="0.2">
      <c r="A65" s="27"/>
      <c r="B65" s="25"/>
      <c r="C65" s="25"/>
      <c r="D65" s="25"/>
      <c r="E65" s="25"/>
      <c r="F65" s="25"/>
    </row>
    <row r="66" spans="1:7" ht="19" x14ac:dyDescent="0.25">
      <c r="A66" s="7" t="s">
        <v>4</v>
      </c>
      <c r="B66" s="6" t="s">
        <v>43</v>
      </c>
      <c r="C66" s="8"/>
      <c r="E66" s="8"/>
      <c r="F66" s="6" t="s">
        <v>44</v>
      </c>
    </row>
    <row r="67" spans="1:7" ht="15" x14ac:dyDescent="0.2">
      <c r="A67" s="10" t="s">
        <v>7</v>
      </c>
      <c r="B67" s="11" t="s">
        <v>8</v>
      </c>
      <c r="C67" s="11" t="s">
        <v>9</v>
      </c>
      <c r="D67" s="11" t="s">
        <v>10</v>
      </c>
      <c r="E67" s="11" t="s">
        <v>11</v>
      </c>
      <c r="F67" s="11" t="s">
        <v>12</v>
      </c>
    </row>
    <row r="68" spans="1:7" ht="30" customHeight="1" x14ac:dyDescent="0.2">
      <c r="A68" s="14" t="s">
        <v>13</v>
      </c>
      <c r="B68" s="15" t="s">
        <v>23</v>
      </c>
      <c r="C68" s="16"/>
      <c r="D68" s="16"/>
      <c r="E68" s="15" t="s">
        <v>14</v>
      </c>
      <c r="F68" s="16"/>
      <c r="G68" s="8"/>
    </row>
    <row r="69" spans="1:7" ht="30" customHeight="1" x14ac:dyDescent="0.2">
      <c r="A69" s="14" t="s">
        <v>15</v>
      </c>
      <c r="B69" s="15" t="s">
        <v>16</v>
      </c>
      <c r="C69" s="15" t="s">
        <v>17</v>
      </c>
      <c r="D69" s="15" t="s">
        <v>16</v>
      </c>
      <c r="E69" s="15" t="s">
        <v>14</v>
      </c>
      <c r="F69" s="15" t="s">
        <v>45</v>
      </c>
      <c r="G69" s="8"/>
    </row>
    <row r="70" spans="1:7" ht="30" customHeight="1" x14ac:dyDescent="0.2">
      <c r="A70" s="14" t="s">
        <v>19</v>
      </c>
      <c r="B70" s="15" t="s">
        <v>16</v>
      </c>
      <c r="C70" s="15" t="s">
        <v>17</v>
      </c>
      <c r="D70" s="15" t="s">
        <v>16</v>
      </c>
      <c r="E70" s="15" t="s">
        <v>36</v>
      </c>
      <c r="F70" s="15" t="s">
        <v>45</v>
      </c>
      <c r="G70" s="8"/>
    </row>
    <row r="71" spans="1:7" ht="30" customHeight="1" x14ac:dyDescent="0.2">
      <c r="A71" s="14" t="s">
        <v>20</v>
      </c>
      <c r="B71" s="15" t="s">
        <v>39</v>
      </c>
      <c r="C71" s="15" t="s">
        <v>23</v>
      </c>
      <c r="D71" s="15" t="s">
        <v>23</v>
      </c>
      <c r="E71" s="15" t="s">
        <v>36</v>
      </c>
      <c r="F71" s="15" t="s">
        <v>45</v>
      </c>
      <c r="G71" s="8"/>
    </row>
    <row r="72" spans="1:7" ht="30" customHeight="1" thickBot="1" x14ac:dyDescent="0.25">
      <c r="A72" s="18" t="s">
        <v>25</v>
      </c>
      <c r="B72" s="15" t="s">
        <v>39</v>
      </c>
      <c r="C72" s="15" t="s">
        <v>23</v>
      </c>
      <c r="D72" s="15" t="s">
        <v>23</v>
      </c>
      <c r="E72" s="17"/>
      <c r="F72" s="15" t="s">
        <v>45</v>
      </c>
      <c r="G72" s="8"/>
    </row>
    <row r="73" spans="1:7" ht="30" customHeight="1" x14ac:dyDescent="0.2">
      <c r="A73" s="20" t="s">
        <v>26</v>
      </c>
      <c r="B73" s="15" t="s">
        <v>97</v>
      </c>
      <c r="C73" s="15" t="s">
        <v>97</v>
      </c>
      <c r="D73" s="21"/>
      <c r="E73" s="22" t="s">
        <v>27</v>
      </c>
      <c r="F73" s="15" t="s">
        <v>45</v>
      </c>
      <c r="G73" s="8"/>
    </row>
    <row r="74" spans="1:7" ht="30" customHeight="1" x14ac:dyDescent="0.2">
      <c r="A74" s="14" t="s">
        <v>29</v>
      </c>
      <c r="B74" s="15" t="s">
        <v>97</v>
      </c>
      <c r="C74" s="15" t="s">
        <v>97</v>
      </c>
      <c r="D74" s="21"/>
      <c r="E74" s="22" t="s">
        <v>27</v>
      </c>
      <c r="F74" s="15" t="s">
        <v>45</v>
      </c>
      <c r="G74" s="8"/>
    </row>
    <row r="75" spans="1:7" ht="30" customHeight="1" x14ac:dyDescent="0.2">
      <c r="A75" s="14" t="s">
        <v>30</v>
      </c>
      <c r="B75" s="15"/>
      <c r="E75" s="22" t="s">
        <v>27</v>
      </c>
      <c r="F75" s="15" t="s">
        <v>45</v>
      </c>
      <c r="G75" s="8"/>
    </row>
    <row r="76" spans="1:7" ht="30" customHeight="1" x14ac:dyDescent="0.2">
      <c r="A76" s="14" t="s">
        <v>31</v>
      </c>
      <c r="B76" s="15"/>
      <c r="E76" s="15"/>
      <c r="F76" s="15" t="s">
        <v>45</v>
      </c>
      <c r="G76" s="8"/>
    </row>
    <row r="77" spans="1:7" ht="15" x14ac:dyDescent="0.2">
      <c r="A77" s="8"/>
      <c r="B77" s="10"/>
      <c r="C77" s="10"/>
      <c r="D77" s="10"/>
      <c r="E77" s="10"/>
      <c r="F77" s="10"/>
    </row>
    <row r="78" spans="1:7" ht="19" x14ac:dyDescent="0.25">
      <c r="A78" s="7" t="s">
        <v>4</v>
      </c>
      <c r="B78" s="6" t="s">
        <v>46</v>
      </c>
      <c r="C78" s="8"/>
      <c r="E78" s="8"/>
      <c r="F78" s="6" t="s">
        <v>47</v>
      </c>
    </row>
    <row r="79" spans="1:7" ht="19" x14ac:dyDescent="0.25">
      <c r="B79" s="6"/>
      <c r="C79" s="8"/>
      <c r="E79" s="8"/>
      <c r="F79" s="6"/>
    </row>
    <row r="80" spans="1:7" ht="15" x14ac:dyDescent="0.2">
      <c r="A80" s="10" t="s">
        <v>7</v>
      </c>
      <c r="B80" s="11" t="s">
        <v>8</v>
      </c>
      <c r="C80" s="11" t="s">
        <v>9</v>
      </c>
      <c r="D80" s="11" t="s">
        <v>10</v>
      </c>
      <c r="E80" s="11" t="s">
        <v>11</v>
      </c>
      <c r="F80" s="11" t="s">
        <v>12</v>
      </c>
    </row>
    <row r="81" spans="1:6" ht="30" customHeight="1" x14ac:dyDescent="0.2">
      <c r="A81" s="14" t="s">
        <v>13</v>
      </c>
      <c r="B81" s="15" t="s">
        <v>23</v>
      </c>
      <c r="C81" s="16"/>
      <c r="D81" s="16"/>
      <c r="E81" s="15" t="s">
        <v>42</v>
      </c>
      <c r="F81" s="16"/>
    </row>
    <row r="82" spans="1:6" ht="30" customHeight="1" x14ac:dyDescent="0.2">
      <c r="A82" s="14" t="s">
        <v>15</v>
      </c>
      <c r="B82" s="15" t="s">
        <v>16</v>
      </c>
      <c r="C82" s="15" t="s">
        <v>17</v>
      </c>
      <c r="D82" s="15" t="s">
        <v>16</v>
      </c>
      <c r="E82" s="15" t="s">
        <v>42</v>
      </c>
      <c r="F82" s="15" t="s">
        <v>24</v>
      </c>
    </row>
    <row r="83" spans="1:6" ht="30" customHeight="1" x14ac:dyDescent="0.2">
      <c r="A83" s="14" t="s">
        <v>19</v>
      </c>
      <c r="B83" s="15" t="s">
        <v>16</v>
      </c>
      <c r="C83" s="15" t="s">
        <v>17</v>
      </c>
      <c r="D83" s="15" t="s">
        <v>16</v>
      </c>
      <c r="E83" s="15" t="s">
        <v>36</v>
      </c>
      <c r="F83" s="15" t="s">
        <v>24</v>
      </c>
    </row>
    <row r="84" spans="1:6" ht="30" customHeight="1" x14ac:dyDescent="0.2">
      <c r="A84" s="14" t="s">
        <v>20</v>
      </c>
      <c r="B84" s="15" t="s">
        <v>48</v>
      </c>
      <c r="C84" s="15" t="s">
        <v>23</v>
      </c>
      <c r="D84" s="15" t="s">
        <v>23</v>
      </c>
      <c r="E84" s="15" t="s">
        <v>36</v>
      </c>
      <c r="F84" s="15" t="s">
        <v>24</v>
      </c>
    </row>
    <row r="85" spans="1:6" ht="30" customHeight="1" thickBot="1" x14ac:dyDescent="0.25">
      <c r="A85" s="18" t="s">
        <v>25</v>
      </c>
      <c r="B85" s="15" t="s">
        <v>48</v>
      </c>
      <c r="C85" s="15" t="s">
        <v>23</v>
      </c>
      <c r="D85" s="15" t="s">
        <v>23</v>
      </c>
      <c r="E85" s="17"/>
      <c r="F85" s="28"/>
    </row>
    <row r="86" spans="1:6" ht="30" customHeight="1" x14ac:dyDescent="0.2">
      <c r="A86" s="20" t="s">
        <v>26</v>
      </c>
      <c r="B86" s="15" t="s">
        <v>97</v>
      </c>
      <c r="C86" s="17"/>
      <c r="D86" s="21"/>
      <c r="E86" s="17"/>
      <c r="F86" s="17"/>
    </row>
    <row r="87" spans="1:6" ht="30" customHeight="1" x14ac:dyDescent="0.2">
      <c r="A87" s="14" t="s">
        <v>29</v>
      </c>
      <c r="B87" s="17"/>
      <c r="C87" s="17"/>
      <c r="D87" s="21"/>
      <c r="E87" s="16"/>
      <c r="F87" s="17"/>
    </row>
    <row r="88" spans="1:6" ht="30" customHeight="1" x14ac:dyDescent="0.2">
      <c r="A88" s="14" t="s">
        <v>30</v>
      </c>
      <c r="B88" s="15"/>
      <c r="E88" s="26" t="s">
        <v>27</v>
      </c>
      <c r="F88" s="17"/>
    </row>
    <row r="89" spans="1:6" ht="30" customHeight="1" x14ac:dyDescent="0.2">
      <c r="A89" s="14" t="s">
        <v>31</v>
      </c>
      <c r="B89" s="15"/>
      <c r="E89" s="15"/>
      <c r="F89" s="17"/>
    </row>
    <row r="90" spans="1:6" ht="15" x14ac:dyDescent="0.2">
      <c r="A90" s="8"/>
      <c r="B90" s="10"/>
      <c r="C90" s="10"/>
      <c r="D90" s="10"/>
      <c r="E90" s="10"/>
    </row>
    <row r="91" spans="1:6" ht="15" x14ac:dyDescent="0.2">
      <c r="A91" s="8"/>
      <c r="B91" s="10"/>
      <c r="C91" s="10"/>
      <c r="D91" s="10"/>
      <c r="E91" s="10"/>
      <c r="F91" s="10"/>
    </row>
    <row r="92" spans="1:6" ht="15" x14ac:dyDescent="0.2">
      <c r="A92" s="8"/>
      <c r="B92" s="10"/>
      <c r="C92" s="10"/>
      <c r="D92" s="10"/>
      <c r="E92" s="10"/>
      <c r="F92" s="10"/>
    </row>
    <row r="93" spans="1:6" ht="19" x14ac:dyDescent="0.25">
      <c r="A93" s="7" t="s">
        <v>4</v>
      </c>
      <c r="B93" s="6" t="s">
        <v>49</v>
      </c>
      <c r="C93" s="8"/>
      <c r="E93" s="8"/>
      <c r="F93" s="6" t="s">
        <v>50</v>
      </c>
    </row>
    <row r="94" spans="1:6" ht="19" x14ac:dyDescent="0.25">
      <c r="B94" s="6"/>
      <c r="C94" s="8"/>
      <c r="E94" s="8"/>
      <c r="F94" s="6" t="s">
        <v>51</v>
      </c>
    </row>
    <row r="95" spans="1:6" ht="15" x14ac:dyDescent="0.2">
      <c r="A95" s="10" t="s">
        <v>7</v>
      </c>
      <c r="B95" s="11" t="s">
        <v>8</v>
      </c>
      <c r="C95" s="11" t="s">
        <v>9</v>
      </c>
      <c r="D95" s="11" t="s">
        <v>10</v>
      </c>
      <c r="E95" s="11" t="s">
        <v>11</v>
      </c>
      <c r="F95" s="11" t="s">
        <v>12</v>
      </c>
    </row>
    <row r="96" spans="1:6" ht="14.75" customHeight="1" x14ac:dyDescent="0.2">
      <c r="A96" s="29" t="s">
        <v>13</v>
      </c>
      <c r="B96" s="30"/>
      <c r="C96" s="59" t="s">
        <v>52</v>
      </c>
      <c r="D96" s="60"/>
      <c r="E96" s="60"/>
      <c r="F96" s="61"/>
    </row>
    <row r="97" spans="1:8" ht="14.75" customHeight="1" x14ac:dyDescent="0.2">
      <c r="A97" s="29" t="s">
        <v>15</v>
      </c>
      <c r="B97" s="31"/>
      <c r="C97" s="62"/>
      <c r="D97" s="62"/>
      <c r="E97" s="62"/>
      <c r="F97" s="63"/>
    </row>
    <row r="98" spans="1:8" ht="14.75" customHeight="1" x14ac:dyDescent="0.2">
      <c r="A98" s="29" t="s">
        <v>19</v>
      </c>
      <c r="B98" s="31"/>
      <c r="C98" s="62"/>
      <c r="D98" s="62"/>
      <c r="E98" s="62"/>
      <c r="F98" s="63"/>
    </row>
    <row r="99" spans="1:8" ht="14.75" customHeight="1" x14ac:dyDescent="0.2">
      <c r="A99" s="29" t="s">
        <v>20</v>
      </c>
      <c r="B99" s="31"/>
      <c r="C99" s="62"/>
      <c r="D99" s="62"/>
      <c r="E99" s="62"/>
      <c r="F99" s="63"/>
    </row>
    <row r="100" spans="1:8" ht="15" customHeight="1" thickBot="1" x14ac:dyDescent="0.25">
      <c r="A100" s="32" t="s">
        <v>25</v>
      </c>
      <c r="B100" s="33"/>
      <c r="C100" s="64"/>
      <c r="D100" s="64"/>
      <c r="E100" s="64"/>
      <c r="F100" s="65"/>
    </row>
    <row r="101" spans="1:8" ht="15" x14ac:dyDescent="0.2">
      <c r="A101" s="34" t="s">
        <v>26</v>
      </c>
      <c r="B101" s="35"/>
      <c r="C101" s="66"/>
      <c r="D101" s="67"/>
      <c r="E101" s="67"/>
      <c r="F101" s="68"/>
    </row>
    <row r="102" spans="1:8" ht="15" x14ac:dyDescent="0.2">
      <c r="A102" s="29" t="s">
        <v>29</v>
      </c>
      <c r="B102" s="36"/>
      <c r="C102" s="62"/>
      <c r="D102" s="62"/>
      <c r="E102" s="62"/>
      <c r="F102" s="63"/>
    </row>
    <row r="103" spans="1:8" ht="15" x14ac:dyDescent="0.2">
      <c r="A103" s="29" t="s">
        <v>30</v>
      </c>
      <c r="B103" s="36"/>
      <c r="C103" s="62"/>
      <c r="D103" s="62"/>
      <c r="E103" s="62"/>
      <c r="F103" s="63"/>
    </row>
    <row r="104" spans="1:8" ht="15" x14ac:dyDescent="0.2">
      <c r="A104" s="37" t="s">
        <v>31</v>
      </c>
      <c r="B104" s="38"/>
      <c r="C104" s="69"/>
      <c r="D104" s="69"/>
      <c r="E104" s="69"/>
      <c r="F104" s="70"/>
    </row>
    <row r="105" spans="1:8" ht="15" x14ac:dyDescent="0.2">
      <c r="A105" s="8"/>
      <c r="B105" s="10"/>
      <c r="C105" s="10"/>
      <c r="D105" s="10"/>
      <c r="E105" s="10"/>
      <c r="F105" s="10"/>
    </row>
    <row r="106" spans="1:8" ht="15" x14ac:dyDescent="0.2">
      <c r="A106" s="8"/>
      <c r="B106" s="10"/>
      <c r="C106" s="10"/>
      <c r="D106" s="10"/>
      <c r="E106" s="10"/>
      <c r="F106" s="10"/>
    </row>
    <row r="107" spans="1:8" ht="19" x14ac:dyDescent="0.25">
      <c r="A107" s="7" t="s">
        <v>4</v>
      </c>
      <c r="B107" s="6" t="s">
        <v>53</v>
      </c>
      <c r="C107" s="8"/>
      <c r="E107" s="8"/>
      <c r="F107" s="6" t="s">
        <v>54</v>
      </c>
    </row>
    <row r="108" spans="1:8" ht="15" x14ac:dyDescent="0.2">
      <c r="A108" s="10" t="s">
        <v>7</v>
      </c>
      <c r="B108" s="11" t="s">
        <v>8</v>
      </c>
      <c r="C108" s="11" t="s">
        <v>9</v>
      </c>
      <c r="D108" s="11" t="s">
        <v>10</v>
      </c>
      <c r="E108" s="11" t="s">
        <v>11</v>
      </c>
      <c r="F108" s="11" t="s">
        <v>12</v>
      </c>
    </row>
    <row r="109" spans="1:8" ht="21.5" customHeight="1" x14ac:dyDescent="0.2">
      <c r="A109" s="14" t="s">
        <v>13</v>
      </c>
      <c r="B109" s="39"/>
      <c r="C109" s="39"/>
      <c r="D109" s="39"/>
      <c r="E109" s="39"/>
      <c r="F109" s="39"/>
      <c r="G109" s="8"/>
      <c r="H109" s="5"/>
    </row>
    <row r="110" spans="1:8" ht="33" customHeight="1" x14ac:dyDescent="0.2">
      <c r="A110" s="14" t="s">
        <v>15</v>
      </c>
      <c r="B110" s="39"/>
      <c r="C110" s="22"/>
      <c r="D110" s="22"/>
      <c r="E110" s="22"/>
      <c r="F110" s="22"/>
      <c r="G110" s="8"/>
      <c r="H110" s="5"/>
    </row>
    <row r="111" spans="1:8" ht="15" x14ac:dyDescent="0.2">
      <c r="A111" s="14" t="s">
        <v>19</v>
      </c>
      <c r="B111" s="39"/>
      <c r="C111" s="39"/>
      <c r="D111" s="22"/>
      <c r="E111" s="22"/>
      <c r="F111" s="22"/>
      <c r="G111" s="8"/>
      <c r="H111" s="5"/>
    </row>
    <row r="112" spans="1:8" ht="36" customHeight="1" x14ac:dyDescent="0.2">
      <c r="A112" s="14" t="s">
        <v>20</v>
      </c>
      <c r="B112" s="39"/>
      <c r="C112" s="39"/>
      <c r="D112" s="22"/>
      <c r="E112" s="39"/>
      <c r="F112" s="22"/>
      <c r="G112" s="8"/>
      <c r="H112" s="5"/>
    </row>
    <row r="113" spans="1:8" ht="36" customHeight="1" thickBot="1" x14ac:dyDescent="0.25">
      <c r="A113" s="18" t="s">
        <v>25</v>
      </c>
      <c r="B113" s="40"/>
      <c r="C113" s="40"/>
      <c r="D113" s="40"/>
      <c r="E113" s="40"/>
      <c r="F113" s="40"/>
      <c r="G113" s="8"/>
      <c r="H113" s="5"/>
    </row>
    <row r="114" spans="1:8" ht="27" customHeight="1" x14ac:dyDescent="0.2">
      <c r="A114" s="20" t="s">
        <v>26</v>
      </c>
      <c r="B114" s="39"/>
      <c r="C114" s="39"/>
      <c r="D114" s="39"/>
      <c r="E114" s="39"/>
      <c r="F114" s="22"/>
      <c r="G114" s="8"/>
      <c r="H114" s="5"/>
    </row>
    <row r="115" spans="1:8" ht="36.75" customHeight="1" x14ac:dyDescent="0.2">
      <c r="A115" s="14" t="s">
        <v>29</v>
      </c>
      <c r="B115" s="39"/>
      <c r="C115" s="39"/>
      <c r="D115" s="22"/>
      <c r="E115" s="22"/>
      <c r="F115" s="22"/>
      <c r="G115" s="8"/>
    </row>
    <row r="116" spans="1:8" ht="34.5" customHeight="1" x14ac:dyDescent="0.2">
      <c r="A116" s="14" t="s">
        <v>30</v>
      </c>
      <c r="B116" s="22"/>
      <c r="C116" s="39"/>
      <c r="D116" s="39"/>
      <c r="E116" s="22"/>
      <c r="F116" s="22"/>
      <c r="G116" s="8"/>
    </row>
    <row r="117" spans="1:8" ht="37.5" customHeight="1" x14ac:dyDescent="0.2">
      <c r="A117" s="14" t="s">
        <v>31</v>
      </c>
      <c r="B117" s="22"/>
      <c r="C117" s="22"/>
      <c r="D117" s="22"/>
      <c r="E117" s="22"/>
      <c r="F117" s="22"/>
      <c r="G117" s="8"/>
    </row>
    <row r="118" spans="1:8" ht="15" x14ac:dyDescent="0.2">
      <c r="A118" s="8"/>
      <c r="B118" s="8"/>
      <c r="C118" s="8"/>
      <c r="D118" s="8"/>
      <c r="E118" s="8"/>
      <c r="F118" s="8"/>
    </row>
    <row r="119" spans="1:8" ht="19" x14ac:dyDescent="0.25">
      <c r="A119" s="7" t="s">
        <v>4</v>
      </c>
      <c r="B119" s="6" t="s">
        <v>55</v>
      </c>
      <c r="C119" s="8"/>
      <c r="E119" s="8"/>
      <c r="F119" s="6" t="s">
        <v>56</v>
      </c>
    </row>
    <row r="120" spans="1:8" ht="15" x14ac:dyDescent="0.2">
      <c r="A120" s="10" t="s">
        <v>7</v>
      </c>
      <c r="B120" s="11" t="s">
        <v>8</v>
      </c>
      <c r="C120" s="11" t="s">
        <v>9</v>
      </c>
      <c r="D120" s="11" t="s">
        <v>10</v>
      </c>
      <c r="E120" s="11" t="s">
        <v>11</v>
      </c>
      <c r="F120" s="11" t="s">
        <v>12</v>
      </c>
    </row>
    <row r="121" spans="1:8" ht="30" customHeight="1" x14ac:dyDescent="0.2">
      <c r="A121" s="14" t="s">
        <v>13</v>
      </c>
      <c r="B121" s="39"/>
      <c r="C121" s="39"/>
      <c r="D121" s="39"/>
      <c r="E121" s="39"/>
      <c r="F121" s="39"/>
      <c r="G121" s="8"/>
    </row>
    <row r="122" spans="1:8" ht="30" customHeight="1" x14ac:dyDescent="0.2">
      <c r="A122" s="14" t="s">
        <v>15</v>
      </c>
      <c r="B122" s="39"/>
      <c r="C122" s="22"/>
      <c r="D122" s="22"/>
      <c r="E122" s="22"/>
      <c r="F122" s="22"/>
      <c r="G122" s="8"/>
    </row>
    <row r="123" spans="1:8" ht="30" customHeight="1" x14ac:dyDescent="0.2">
      <c r="A123" s="14" t="s">
        <v>19</v>
      </c>
      <c r="B123" s="39"/>
      <c r="C123" s="39"/>
      <c r="D123" s="22"/>
      <c r="E123" s="22"/>
      <c r="F123" s="22"/>
      <c r="G123" s="8"/>
    </row>
    <row r="124" spans="1:8" ht="30" customHeight="1" x14ac:dyDescent="0.2">
      <c r="A124" s="14" t="s">
        <v>20</v>
      </c>
      <c r="B124" s="39"/>
      <c r="C124" s="39"/>
      <c r="D124" s="22"/>
      <c r="E124" s="39"/>
      <c r="F124" s="22"/>
      <c r="G124" s="8"/>
    </row>
    <row r="125" spans="1:8" ht="30" customHeight="1" thickBot="1" x14ac:dyDescent="0.25">
      <c r="A125" s="18" t="s">
        <v>25</v>
      </c>
      <c r="B125" s="40"/>
      <c r="C125" s="40"/>
      <c r="D125" s="40"/>
      <c r="E125" s="40"/>
      <c r="F125" s="40"/>
      <c r="G125" s="8"/>
    </row>
    <row r="126" spans="1:8" ht="30" customHeight="1" x14ac:dyDescent="0.2">
      <c r="A126" s="20" t="s">
        <v>26</v>
      </c>
      <c r="B126" s="39"/>
      <c r="C126" s="39"/>
      <c r="D126" s="39"/>
      <c r="E126" s="39"/>
      <c r="F126" s="22"/>
      <c r="G126" s="8"/>
    </row>
    <row r="127" spans="1:8" ht="30" customHeight="1" x14ac:dyDescent="0.2">
      <c r="A127" s="14" t="s">
        <v>29</v>
      </c>
      <c r="B127" s="39"/>
      <c r="C127" s="39"/>
      <c r="D127" s="22"/>
      <c r="E127" s="22"/>
      <c r="F127" s="22"/>
      <c r="G127" s="8"/>
    </row>
    <row r="128" spans="1:8" ht="30" customHeight="1" x14ac:dyDescent="0.2">
      <c r="A128" s="14" t="s">
        <v>30</v>
      </c>
      <c r="B128" s="22"/>
      <c r="C128" s="39"/>
      <c r="D128" s="39"/>
      <c r="E128" s="22"/>
      <c r="F128" s="22"/>
      <c r="G128" s="8"/>
    </row>
    <row r="129" spans="1:7" ht="30" customHeight="1" x14ac:dyDescent="0.2">
      <c r="A129" s="14" t="s">
        <v>31</v>
      </c>
      <c r="B129" s="22"/>
      <c r="C129" s="22"/>
      <c r="D129" s="22"/>
      <c r="E129" s="22"/>
      <c r="F129" s="22"/>
      <c r="G129" s="8"/>
    </row>
    <row r="131" spans="1:7" ht="19" x14ac:dyDescent="0.25">
      <c r="A131" s="7" t="s">
        <v>4</v>
      </c>
      <c r="B131" s="6" t="s">
        <v>57</v>
      </c>
      <c r="C131" s="8"/>
      <c r="E131" s="8"/>
      <c r="F131" s="6" t="s">
        <v>54</v>
      </c>
    </row>
    <row r="132" spans="1:7" ht="15" x14ac:dyDescent="0.2">
      <c r="A132" s="10" t="s">
        <v>7</v>
      </c>
      <c r="B132" s="11" t="s">
        <v>8</v>
      </c>
      <c r="C132" s="11" t="s">
        <v>9</v>
      </c>
      <c r="D132" s="11" t="s">
        <v>10</v>
      </c>
      <c r="E132" s="11" t="s">
        <v>11</v>
      </c>
      <c r="F132" s="11" t="s">
        <v>12</v>
      </c>
    </row>
    <row r="133" spans="1:7" ht="30" customHeight="1" x14ac:dyDescent="0.2">
      <c r="A133" s="14" t="s">
        <v>13</v>
      </c>
      <c r="B133" s="39"/>
      <c r="C133" s="16"/>
      <c r="D133" s="16"/>
      <c r="F133" s="16"/>
      <c r="G133" s="8"/>
    </row>
    <row r="134" spans="1:7" ht="30" customHeight="1" x14ac:dyDescent="0.2">
      <c r="A134" s="14" t="s">
        <v>15</v>
      </c>
      <c r="B134" s="39"/>
      <c r="C134" s="15" t="s">
        <v>17</v>
      </c>
      <c r="D134" s="15" t="s">
        <v>16</v>
      </c>
      <c r="F134" s="22" t="s">
        <v>58</v>
      </c>
      <c r="G134" s="8"/>
    </row>
    <row r="135" spans="1:7" ht="30" customHeight="1" x14ac:dyDescent="0.2">
      <c r="A135" s="14" t="s">
        <v>19</v>
      </c>
      <c r="B135" s="39"/>
      <c r="C135" s="15" t="s">
        <v>17</v>
      </c>
      <c r="D135" s="15" t="s">
        <v>16</v>
      </c>
      <c r="E135" s="15" t="s">
        <v>36</v>
      </c>
      <c r="F135" s="22" t="s">
        <v>58</v>
      </c>
      <c r="G135" s="8"/>
    </row>
    <row r="136" spans="1:7" ht="30" customHeight="1" x14ac:dyDescent="0.2">
      <c r="A136" s="14" t="s">
        <v>20</v>
      </c>
      <c r="B136" s="39"/>
      <c r="C136" s="15" t="s">
        <v>48</v>
      </c>
      <c r="D136" s="15" t="s">
        <v>23</v>
      </c>
      <c r="E136" s="15" t="s">
        <v>36</v>
      </c>
      <c r="F136" s="22" t="s">
        <v>58</v>
      </c>
      <c r="G136" s="8"/>
    </row>
    <row r="137" spans="1:7" ht="30" customHeight="1" thickBot="1" x14ac:dyDescent="0.25">
      <c r="A137" s="18" t="s">
        <v>25</v>
      </c>
      <c r="B137" s="40"/>
      <c r="C137" s="15" t="s">
        <v>48</v>
      </c>
      <c r="D137" s="15" t="s">
        <v>23</v>
      </c>
      <c r="E137" s="17" t="s">
        <v>59</v>
      </c>
      <c r="F137" s="22" t="s">
        <v>58</v>
      </c>
      <c r="G137" s="8"/>
    </row>
    <row r="138" spans="1:7" ht="30" customHeight="1" x14ac:dyDescent="0.2">
      <c r="A138" s="20" t="s">
        <v>26</v>
      </c>
      <c r="B138" s="39"/>
      <c r="C138" s="17"/>
      <c r="D138" s="21"/>
      <c r="E138" s="17" t="s">
        <v>59</v>
      </c>
      <c r="F138" s="22" t="s">
        <v>58</v>
      </c>
      <c r="G138" s="8"/>
    </row>
    <row r="139" spans="1:7" ht="30" customHeight="1" x14ac:dyDescent="0.2">
      <c r="A139" s="14" t="s">
        <v>29</v>
      </c>
      <c r="B139" s="39"/>
      <c r="C139" s="17"/>
      <c r="D139" s="21"/>
      <c r="E139" s="17" t="s">
        <v>59</v>
      </c>
      <c r="F139" s="22" t="s">
        <v>58</v>
      </c>
      <c r="G139" s="8"/>
    </row>
    <row r="140" spans="1:7" ht="30" customHeight="1" x14ac:dyDescent="0.2">
      <c r="A140" s="14" t="s">
        <v>30</v>
      </c>
      <c r="B140" s="22"/>
      <c r="E140" s="17" t="s">
        <v>59</v>
      </c>
      <c r="F140" s="22" t="s">
        <v>58</v>
      </c>
      <c r="G140" s="8"/>
    </row>
    <row r="141" spans="1:7" ht="30" customHeight="1" x14ac:dyDescent="0.2">
      <c r="A141" s="14" t="s">
        <v>31</v>
      </c>
      <c r="B141" s="22"/>
      <c r="F141" s="22" t="s">
        <v>58</v>
      </c>
      <c r="G141" s="8"/>
    </row>
    <row r="142" spans="1:7" ht="15" x14ac:dyDescent="0.2">
      <c r="A142" s="8"/>
      <c r="B142" s="8"/>
      <c r="C142" s="8"/>
      <c r="D142" s="8"/>
      <c r="E142" s="8"/>
      <c r="F142" s="8"/>
    </row>
    <row r="143" spans="1:7" ht="19" x14ac:dyDescent="0.25">
      <c r="A143" s="7" t="s">
        <v>4</v>
      </c>
      <c r="B143" s="6" t="s">
        <v>60</v>
      </c>
      <c r="C143" s="8"/>
      <c r="E143" s="8"/>
      <c r="F143" s="6" t="s">
        <v>56</v>
      </c>
    </row>
    <row r="144" spans="1:7" ht="15" x14ac:dyDescent="0.2">
      <c r="A144" s="10" t="s">
        <v>7</v>
      </c>
      <c r="B144" s="11" t="s">
        <v>8</v>
      </c>
      <c r="C144" s="11" t="s">
        <v>9</v>
      </c>
      <c r="D144" s="11" t="s">
        <v>10</v>
      </c>
      <c r="E144" s="11" t="s">
        <v>11</v>
      </c>
      <c r="F144" s="11" t="s">
        <v>12</v>
      </c>
    </row>
    <row r="145" spans="1:8" ht="24" customHeight="1" x14ac:dyDescent="0.2">
      <c r="A145" s="14" t="s">
        <v>13</v>
      </c>
      <c r="B145" s="16"/>
      <c r="C145" s="16"/>
      <c r="D145" s="16"/>
      <c r="E145" s="15" t="s">
        <v>42</v>
      </c>
      <c r="F145" s="16"/>
      <c r="G145" s="8"/>
    </row>
    <row r="146" spans="1:8" ht="27.5" customHeight="1" x14ac:dyDescent="0.2">
      <c r="A146" s="14" t="s">
        <v>15</v>
      </c>
      <c r="B146" s="15" t="s">
        <v>16</v>
      </c>
      <c r="C146" s="15" t="s">
        <v>17</v>
      </c>
      <c r="D146" s="15" t="s">
        <v>16</v>
      </c>
      <c r="E146" s="15" t="s">
        <v>42</v>
      </c>
      <c r="F146" s="15" t="s">
        <v>24</v>
      </c>
      <c r="G146" s="8"/>
    </row>
    <row r="147" spans="1:8" ht="30" customHeight="1" x14ac:dyDescent="0.2">
      <c r="A147" s="14" t="s">
        <v>19</v>
      </c>
      <c r="B147" s="15" t="s">
        <v>16</v>
      </c>
      <c r="C147" s="15" t="s">
        <v>17</v>
      </c>
      <c r="D147" s="15" t="s">
        <v>16</v>
      </c>
      <c r="E147" s="22" t="s">
        <v>27</v>
      </c>
      <c r="F147" s="15" t="s">
        <v>24</v>
      </c>
      <c r="G147" s="8"/>
    </row>
    <row r="148" spans="1:8" ht="33.75" customHeight="1" x14ac:dyDescent="0.2">
      <c r="A148" s="14" t="s">
        <v>20</v>
      </c>
      <c r="B148" s="15" t="s">
        <v>48</v>
      </c>
      <c r="D148" s="15" t="s">
        <v>23</v>
      </c>
      <c r="E148" s="22" t="s">
        <v>27</v>
      </c>
      <c r="F148" s="28"/>
    </row>
    <row r="149" spans="1:8" ht="34.5" customHeight="1" thickBot="1" x14ac:dyDescent="0.25">
      <c r="A149" s="18" t="s">
        <v>25</v>
      </c>
      <c r="B149" s="15" t="s">
        <v>48</v>
      </c>
      <c r="D149" s="15" t="s">
        <v>23</v>
      </c>
      <c r="E149" s="22" t="s">
        <v>27</v>
      </c>
      <c r="F149" s="28"/>
    </row>
    <row r="150" spans="1:8" ht="30" customHeight="1" x14ac:dyDescent="0.2">
      <c r="A150" s="20" t="s">
        <v>26</v>
      </c>
      <c r="B150" s="15" t="s">
        <v>48</v>
      </c>
      <c r="D150" s="15" t="s">
        <v>16</v>
      </c>
      <c r="E150" s="15" t="s">
        <v>17</v>
      </c>
      <c r="F150" s="41" t="s">
        <v>28</v>
      </c>
      <c r="G150" s="8"/>
    </row>
    <row r="151" spans="1:8" ht="30" customHeight="1" x14ac:dyDescent="0.2">
      <c r="A151" s="14" t="s">
        <v>29</v>
      </c>
      <c r="B151" s="15" t="s">
        <v>48</v>
      </c>
      <c r="D151" s="15" t="s">
        <v>16</v>
      </c>
      <c r="E151" s="15" t="s">
        <v>17</v>
      </c>
      <c r="F151" s="41" t="s">
        <v>28</v>
      </c>
      <c r="G151" s="8"/>
    </row>
    <row r="152" spans="1:8" ht="30" customHeight="1" x14ac:dyDescent="0.2">
      <c r="A152" s="14" t="s">
        <v>30</v>
      </c>
      <c r="B152" s="15"/>
      <c r="D152" s="15"/>
      <c r="E152" s="15"/>
      <c r="F152" s="41" t="s">
        <v>28</v>
      </c>
      <c r="G152" s="8"/>
    </row>
    <row r="153" spans="1:8" ht="30" customHeight="1" x14ac:dyDescent="0.2">
      <c r="A153" s="14" t="s">
        <v>31</v>
      </c>
      <c r="B153" s="15"/>
      <c r="D153" s="15"/>
      <c r="E153" s="15"/>
      <c r="F153" s="41" t="s">
        <v>28</v>
      </c>
      <c r="G153" s="8"/>
    </row>
    <row r="155" spans="1:8" ht="19" x14ac:dyDescent="0.25">
      <c r="A155" s="7" t="s">
        <v>4</v>
      </c>
      <c r="B155" s="6" t="s">
        <v>61</v>
      </c>
      <c r="C155" s="8"/>
      <c r="E155" s="8"/>
      <c r="F155" s="6" t="s">
        <v>62</v>
      </c>
    </row>
    <row r="156" spans="1:8" ht="15" x14ac:dyDescent="0.2">
      <c r="A156" s="10" t="s">
        <v>7</v>
      </c>
      <c r="B156" s="11" t="s">
        <v>8</v>
      </c>
      <c r="C156" s="11" t="s">
        <v>9</v>
      </c>
      <c r="D156" s="11" t="s">
        <v>10</v>
      </c>
      <c r="E156" s="11" t="s">
        <v>11</v>
      </c>
      <c r="F156" s="11" t="s">
        <v>12</v>
      </c>
    </row>
    <row r="157" spans="1:8" ht="30" customHeight="1" x14ac:dyDescent="0.2">
      <c r="A157" s="14" t="s">
        <v>13</v>
      </c>
      <c r="B157" s="16"/>
      <c r="C157" s="16"/>
      <c r="D157" s="16"/>
      <c r="E157" s="15" t="s">
        <v>42</v>
      </c>
      <c r="F157" s="16"/>
      <c r="G157" s="8"/>
    </row>
    <row r="158" spans="1:8" ht="30" customHeight="1" x14ac:dyDescent="0.2">
      <c r="A158" s="14" t="s">
        <v>15</v>
      </c>
      <c r="B158" s="15" t="s">
        <v>16</v>
      </c>
      <c r="C158" s="15" t="s">
        <v>17</v>
      </c>
      <c r="D158" s="15" t="s">
        <v>16</v>
      </c>
      <c r="E158" s="15" t="s">
        <v>42</v>
      </c>
      <c r="F158" s="26"/>
      <c r="G158" s="8"/>
    </row>
    <row r="159" spans="1:8" ht="30" customHeight="1" x14ac:dyDescent="0.2">
      <c r="A159" s="14" t="s">
        <v>19</v>
      </c>
      <c r="B159" s="15" t="s">
        <v>16</v>
      </c>
      <c r="C159" s="15" t="s">
        <v>17</v>
      </c>
      <c r="D159" s="15" t="s">
        <v>16</v>
      </c>
      <c r="E159" s="22" t="s">
        <v>27</v>
      </c>
      <c r="F159" s="26"/>
      <c r="H159" s="28"/>
    </row>
    <row r="160" spans="1:8" ht="30" customHeight="1" x14ac:dyDescent="0.2">
      <c r="A160" s="14" t="s">
        <v>20</v>
      </c>
      <c r="B160" s="15" t="s">
        <v>48</v>
      </c>
      <c r="D160" s="15" t="s">
        <v>23</v>
      </c>
      <c r="E160" s="22" t="s">
        <v>27</v>
      </c>
      <c r="F160" s="28"/>
      <c r="H160" s="28"/>
    </row>
    <row r="161" spans="1:7" ht="30" customHeight="1" thickBot="1" x14ac:dyDescent="0.25">
      <c r="A161" s="18" t="s">
        <v>25</v>
      </c>
      <c r="B161" s="15" t="s">
        <v>48</v>
      </c>
      <c r="D161" s="15" t="s">
        <v>23</v>
      </c>
      <c r="E161" s="22" t="s">
        <v>27</v>
      </c>
      <c r="F161" s="28"/>
      <c r="G161" s="8"/>
    </row>
    <row r="162" spans="1:7" ht="30" customHeight="1" x14ac:dyDescent="0.2">
      <c r="A162" s="20" t="s">
        <v>26</v>
      </c>
      <c r="B162" s="15" t="s">
        <v>63</v>
      </c>
      <c r="C162" s="15"/>
      <c r="D162" s="15"/>
      <c r="E162" s="15" t="s">
        <v>17</v>
      </c>
      <c r="F162" s="41" t="s">
        <v>28</v>
      </c>
      <c r="G162" s="8"/>
    </row>
    <row r="163" spans="1:7" ht="30" customHeight="1" x14ac:dyDescent="0.2">
      <c r="A163" s="14" t="s">
        <v>29</v>
      </c>
      <c r="B163" s="15" t="s">
        <v>63</v>
      </c>
      <c r="C163" s="15"/>
      <c r="D163" s="15"/>
      <c r="E163" s="15" t="s">
        <v>17</v>
      </c>
      <c r="F163" s="41" t="s">
        <v>28</v>
      </c>
      <c r="G163" s="8"/>
    </row>
    <row r="164" spans="1:7" ht="30" customHeight="1" x14ac:dyDescent="0.2">
      <c r="A164" s="14" t="s">
        <v>30</v>
      </c>
      <c r="B164" s="42"/>
      <c r="C164" s="42"/>
      <c r="D164" s="15"/>
      <c r="E164" s="17" t="s">
        <v>59</v>
      </c>
      <c r="F164" s="41" t="s">
        <v>28</v>
      </c>
      <c r="G164" s="8"/>
    </row>
    <row r="165" spans="1:7" ht="30" customHeight="1" x14ac:dyDescent="0.2">
      <c r="A165" s="14" t="s">
        <v>31</v>
      </c>
      <c r="B165" s="42"/>
      <c r="C165" s="42"/>
      <c r="D165" s="43"/>
      <c r="F165" s="41" t="s">
        <v>28</v>
      </c>
      <c r="G165" s="8"/>
    </row>
    <row r="166" spans="1:7" ht="15" x14ac:dyDescent="0.2">
      <c r="A166" s="8"/>
      <c r="B166" s="8"/>
      <c r="C166" s="8"/>
      <c r="D166" s="8"/>
      <c r="E166" s="8"/>
      <c r="F166" s="8"/>
    </row>
    <row r="167" spans="1:7" ht="19" x14ac:dyDescent="0.25">
      <c r="A167" s="7" t="s">
        <v>4</v>
      </c>
      <c r="B167" s="6" t="s">
        <v>64</v>
      </c>
      <c r="C167" s="8"/>
      <c r="E167" s="8"/>
      <c r="F167" s="6" t="s">
        <v>65</v>
      </c>
    </row>
    <row r="168" spans="1:7" ht="15" x14ac:dyDescent="0.2">
      <c r="A168" s="10" t="s">
        <v>7</v>
      </c>
      <c r="B168" s="11" t="s">
        <v>8</v>
      </c>
      <c r="C168" s="11" t="s">
        <v>9</v>
      </c>
      <c r="D168" s="11" t="s">
        <v>10</v>
      </c>
      <c r="E168" s="11" t="s">
        <v>11</v>
      </c>
      <c r="F168" s="11" t="s">
        <v>12</v>
      </c>
    </row>
    <row r="169" spans="1:7" ht="30" customHeight="1" x14ac:dyDescent="0.2">
      <c r="A169" s="14" t="s">
        <v>13</v>
      </c>
      <c r="B169" s="39"/>
      <c r="C169" s="39"/>
      <c r="D169" s="39"/>
      <c r="E169" s="39"/>
      <c r="F169" s="39"/>
      <c r="G169" s="8"/>
    </row>
    <row r="170" spans="1:7" ht="30" customHeight="1" x14ac:dyDescent="0.2">
      <c r="A170" s="14" t="s">
        <v>15</v>
      </c>
      <c r="B170" s="15" t="s">
        <v>16</v>
      </c>
      <c r="D170" s="15" t="s">
        <v>16</v>
      </c>
      <c r="F170" s="26"/>
      <c r="G170" s="8"/>
    </row>
    <row r="171" spans="1:7" ht="30" customHeight="1" x14ac:dyDescent="0.2">
      <c r="A171" s="14" t="s">
        <v>19</v>
      </c>
      <c r="B171" s="15" t="s">
        <v>16</v>
      </c>
      <c r="D171" s="15" t="s">
        <v>16</v>
      </c>
      <c r="E171" s="22" t="s">
        <v>66</v>
      </c>
      <c r="F171" s="26"/>
      <c r="G171" s="8"/>
    </row>
    <row r="172" spans="1:7" ht="30" customHeight="1" x14ac:dyDescent="0.2">
      <c r="A172" s="14" t="s">
        <v>20</v>
      </c>
      <c r="B172" s="15" t="s">
        <v>48</v>
      </c>
      <c r="E172" s="22" t="s">
        <v>66</v>
      </c>
      <c r="F172" s="26"/>
      <c r="G172" s="8"/>
    </row>
    <row r="173" spans="1:7" ht="30" customHeight="1" thickBot="1" x14ac:dyDescent="0.25">
      <c r="A173" s="18" t="s">
        <v>25</v>
      </c>
      <c r="B173" s="15" t="s">
        <v>48</v>
      </c>
      <c r="E173" s="22" t="s">
        <v>66</v>
      </c>
      <c r="F173" s="28"/>
      <c r="G173" s="8"/>
    </row>
    <row r="174" spans="1:7" ht="30" customHeight="1" x14ac:dyDescent="0.2">
      <c r="A174" s="20" t="s">
        <v>26</v>
      </c>
      <c r="B174" s="17" t="s">
        <v>67</v>
      </c>
      <c r="C174" s="15" t="s">
        <v>68</v>
      </c>
      <c r="F174" s="41" t="s">
        <v>28</v>
      </c>
      <c r="G174" s="8"/>
    </row>
    <row r="175" spans="1:7" ht="30" customHeight="1" x14ac:dyDescent="0.2">
      <c r="A175" s="14" t="s">
        <v>29</v>
      </c>
      <c r="B175" s="17" t="s">
        <v>67</v>
      </c>
      <c r="C175" s="15" t="s">
        <v>68</v>
      </c>
      <c r="F175" s="41" t="s">
        <v>28</v>
      </c>
      <c r="G175" s="8"/>
    </row>
    <row r="176" spans="1:7" ht="30" customHeight="1" x14ac:dyDescent="0.2">
      <c r="A176" s="14" t="s">
        <v>30</v>
      </c>
      <c r="B176" s="17" t="s">
        <v>67</v>
      </c>
      <c r="C176" s="15" t="s">
        <v>68</v>
      </c>
      <c r="E176" s="17"/>
      <c r="F176" s="41" t="s">
        <v>28</v>
      </c>
      <c r="G176" s="8"/>
    </row>
    <row r="177" spans="1:7" ht="30" customHeight="1" x14ac:dyDescent="0.2">
      <c r="A177" s="14" t="s">
        <v>31</v>
      </c>
      <c r="B177" s="17" t="s">
        <v>67</v>
      </c>
      <c r="C177" s="15" t="s">
        <v>68</v>
      </c>
      <c r="F177" s="41" t="s">
        <v>28</v>
      </c>
      <c r="G177" s="8"/>
    </row>
    <row r="178" spans="1:7" ht="15" x14ac:dyDescent="0.2">
      <c r="A178" s="8"/>
      <c r="B178" s="10"/>
      <c r="C178" s="10"/>
      <c r="D178" s="10"/>
      <c r="E178" s="10"/>
      <c r="F178" s="10"/>
    </row>
    <row r="179" spans="1:7" ht="19" x14ac:dyDescent="0.25">
      <c r="A179" s="7" t="s">
        <v>4</v>
      </c>
      <c r="B179" s="6" t="s">
        <v>69</v>
      </c>
      <c r="C179" s="8"/>
      <c r="E179" s="8"/>
      <c r="F179" s="6" t="s">
        <v>70</v>
      </c>
    </row>
    <row r="180" spans="1:7" ht="15" x14ac:dyDescent="0.2">
      <c r="A180" s="10" t="s">
        <v>7</v>
      </c>
      <c r="B180" s="11" t="s">
        <v>8</v>
      </c>
      <c r="C180" s="11" t="s">
        <v>9</v>
      </c>
      <c r="D180" s="11" t="s">
        <v>10</v>
      </c>
      <c r="E180" s="11" t="s">
        <v>11</v>
      </c>
      <c r="F180" s="11" t="s">
        <v>12</v>
      </c>
    </row>
    <row r="181" spans="1:7" ht="15" x14ac:dyDescent="0.2">
      <c r="A181" s="14" t="s">
        <v>13</v>
      </c>
      <c r="B181" s="39"/>
      <c r="C181" s="39"/>
      <c r="D181" s="39"/>
      <c r="E181" s="39"/>
    </row>
    <row r="182" spans="1:7" ht="48" x14ac:dyDescent="0.2">
      <c r="A182" s="14" t="s">
        <v>15</v>
      </c>
      <c r="B182" s="15" t="s">
        <v>16</v>
      </c>
      <c r="E182" s="42"/>
      <c r="F182" s="22" t="s">
        <v>66</v>
      </c>
    </row>
    <row r="183" spans="1:7" ht="48" x14ac:dyDescent="0.2">
      <c r="A183" s="14" t="s">
        <v>19</v>
      </c>
      <c r="B183" s="15" t="s">
        <v>16</v>
      </c>
      <c r="D183" s="15" t="s">
        <v>48</v>
      </c>
      <c r="E183" s="22" t="s">
        <v>66</v>
      </c>
      <c r="F183" s="22" t="s">
        <v>66</v>
      </c>
    </row>
    <row r="184" spans="1:7" ht="48" x14ac:dyDescent="0.2">
      <c r="A184" s="14" t="s">
        <v>20</v>
      </c>
      <c r="B184" s="15" t="s">
        <v>48</v>
      </c>
      <c r="D184" s="15" t="s">
        <v>63</v>
      </c>
      <c r="E184" s="26"/>
      <c r="F184" s="22" t="s">
        <v>66</v>
      </c>
    </row>
    <row r="185" spans="1:7" ht="49" thickBot="1" x14ac:dyDescent="0.25">
      <c r="A185" s="18" t="s">
        <v>25</v>
      </c>
      <c r="B185" s="15" t="s">
        <v>48</v>
      </c>
      <c r="D185" s="15" t="s">
        <v>63</v>
      </c>
      <c r="E185" s="26"/>
      <c r="F185" s="22" t="s">
        <v>66</v>
      </c>
    </row>
    <row r="186" spans="1:7" ht="64" x14ac:dyDescent="0.2">
      <c r="A186" s="20" t="s">
        <v>26</v>
      </c>
      <c r="B186" s="17" t="s">
        <v>67</v>
      </c>
      <c r="C186" s="15" t="s">
        <v>68</v>
      </c>
      <c r="D186" s="15" t="s">
        <v>63</v>
      </c>
      <c r="F186" s="41" t="s">
        <v>28</v>
      </c>
    </row>
    <row r="187" spans="1:7" ht="64" x14ac:dyDescent="0.2">
      <c r="A187" s="14" t="s">
        <v>29</v>
      </c>
      <c r="B187" s="17" t="s">
        <v>67</v>
      </c>
      <c r="C187" s="15" t="s">
        <v>68</v>
      </c>
      <c r="D187" s="15" t="s">
        <v>63</v>
      </c>
      <c r="F187" s="41" t="s">
        <v>28</v>
      </c>
    </row>
    <row r="188" spans="1:7" ht="64" x14ac:dyDescent="0.2">
      <c r="A188" s="14" t="s">
        <v>30</v>
      </c>
      <c r="B188" s="17" t="s">
        <v>67</v>
      </c>
      <c r="C188" s="15" t="s">
        <v>68</v>
      </c>
      <c r="D188" s="15" t="s">
        <v>63</v>
      </c>
      <c r="E188" s="17"/>
      <c r="F188" s="41" t="s">
        <v>28</v>
      </c>
    </row>
    <row r="189" spans="1:7" ht="64" x14ac:dyDescent="0.2">
      <c r="A189" s="14" t="s">
        <v>31</v>
      </c>
      <c r="B189" s="17" t="s">
        <v>67</v>
      </c>
      <c r="C189" s="15" t="s">
        <v>68</v>
      </c>
      <c r="D189" s="15" t="s">
        <v>63</v>
      </c>
      <c r="E189" s="17"/>
      <c r="F189" s="41" t="s">
        <v>28</v>
      </c>
    </row>
    <row r="190" spans="1:7" ht="15" x14ac:dyDescent="0.2">
      <c r="A190" s="8"/>
      <c r="B190" s="10"/>
      <c r="C190" s="10"/>
      <c r="D190" s="10"/>
      <c r="E190" s="10"/>
      <c r="F190" s="10"/>
    </row>
    <row r="191" spans="1:7" ht="19" x14ac:dyDescent="0.25">
      <c r="A191" s="7" t="s">
        <v>4</v>
      </c>
      <c r="B191" s="6" t="s">
        <v>71</v>
      </c>
      <c r="C191" s="8"/>
      <c r="E191" s="8"/>
      <c r="F191" s="6" t="s">
        <v>72</v>
      </c>
    </row>
    <row r="192" spans="1:7" ht="15" x14ac:dyDescent="0.2">
      <c r="A192" s="10" t="s">
        <v>7</v>
      </c>
      <c r="B192" s="11" t="s">
        <v>8</v>
      </c>
      <c r="C192" s="11" t="s">
        <v>9</v>
      </c>
      <c r="D192" s="11" t="s">
        <v>10</v>
      </c>
      <c r="E192" s="11" t="s">
        <v>11</v>
      </c>
      <c r="F192" s="11" t="s">
        <v>12</v>
      </c>
    </row>
    <row r="193" spans="1:6" ht="15" x14ac:dyDescent="0.2">
      <c r="A193" s="14" t="s">
        <v>13</v>
      </c>
      <c r="B193" s="39"/>
      <c r="C193" s="39"/>
      <c r="D193" s="39"/>
      <c r="E193" s="39"/>
      <c r="F193" s="39"/>
    </row>
    <row r="194" spans="1:6" ht="32" x14ac:dyDescent="0.2">
      <c r="A194" s="14" t="s">
        <v>15</v>
      </c>
      <c r="B194" s="21" t="s">
        <v>98</v>
      </c>
      <c r="D194" s="22" t="s">
        <v>73</v>
      </c>
      <c r="E194" s="22"/>
    </row>
    <row r="195" spans="1:6" ht="32" x14ac:dyDescent="0.2">
      <c r="A195" s="14" t="s">
        <v>19</v>
      </c>
      <c r="B195" s="21" t="s">
        <v>98</v>
      </c>
      <c r="C195" s="28"/>
      <c r="D195" s="22" t="s">
        <v>73</v>
      </c>
      <c r="E195" s="22"/>
    </row>
    <row r="196" spans="1:6" ht="32" x14ac:dyDescent="0.2">
      <c r="A196" s="14" t="s">
        <v>20</v>
      </c>
      <c r="B196" s="21" t="s">
        <v>98</v>
      </c>
      <c r="C196" s="28"/>
      <c r="D196" s="22" t="s">
        <v>73</v>
      </c>
      <c r="E196" s="22"/>
    </row>
    <row r="197" spans="1:6" ht="33" thickBot="1" x14ac:dyDescent="0.25">
      <c r="A197" s="18" t="s">
        <v>25</v>
      </c>
      <c r="B197" s="21" t="s">
        <v>98</v>
      </c>
      <c r="C197" s="28"/>
      <c r="D197" s="40" t="s">
        <v>73</v>
      </c>
      <c r="E197" s="40"/>
      <c r="F197" s="17"/>
    </row>
    <row r="198" spans="1:6" ht="32" x14ac:dyDescent="0.2">
      <c r="A198" s="20" t="s">
        <v>26</v>
      </c>
      <c r="B198" s="21" t="s">
        <v>98</v>
      </c>
      <c r="C198" s="28"/>
      <c r="D198" s="39" t="s">
        <v>73</v>
      </c>
      <c r="E198" s="22"/>
      <c r="F198" s="17"/>
    </row>
    <row r="199" spans="1:6" ht="32" x14ac:dyDescent="0.2">
      <c r="A199" s="14" t="s">
        <v>29</v>
      </c>
      <c r="B199" s="21" t="s">
        <v>98</v>
      </c>
      <c r="C199" s="28"/>
      <c r="D199" s="22" t="s">
        <v>73</v>
      </c>
      <c r="E199" s="22"/>
      <c r="F199" s="17"/>
    </row>
    <row r="200" spans="1:6" ht="32" x14ac:dyDescent="0.2">
      <c r="A200" s="14" t="s">
        <v>30</v>
      </c>
      <c r="B200" s="21" t="s">
        <v>98</v>
      </c>
      <c r="C200" s="28"/>
      <c r="D200" s="39" t="s">
        <v>73</v>
      </c>
      <c r="E200" s="22"/>
      <c r="F200" s="17"/>
    </row>
    <row r="201" spans="1:6" ht="32" x14ac:dyDescent="0.2">
      <c r="A201" s="14" t="s">
        <v>31</v>
      </c>
      <c r="B201" s="21" t="s">
        <v>98</v>
      </c>
      <c r="D201" s="22" t="s">
        <v>73</v>
      </c>
      <c r="E201" s="22"/>
      <c r="F201" s="17"/>
    </row>
    <row r="202" spans="1:6" ht="15" x14ac:dyDescent="0.2">
      <c r="A202" s="8"/>
      <c r="B202" s="10"/>
      <c r="C202" s="10"/>
      <c r="D202" s="10"/>
      <c r="E202" s="44"/>
      <c r="F202" s="10"/>
    </row>
    <row r="203" spans="1:6" ht="15" x14ac:dyDescent="0.2">
      <c r="A203" s="8"/>
      <c r="B203" s="10"/>
      <c r="C203" s="10"/>
      <c r="D203" s="10"/>
      <c r="E203" s="44"/>
      <c r="F203" s="10"/>
    </row>
    <row r="205" spans="1:6" ht="16" x14ac:dyDescent="0.2">
      <c r="A205" s="45" t="s">
        <v>74</v>
      </c>
      <c r="B205" s="45"/>
      <c r="C205" s="45"/>
      <c r="D205" s="45"/>
      <c r="E205" s="45"/>
      <c r="F205" s="45"/>
    </row>
    <row r="206" spans="1:6" ht="16" x14ac:dyDescent="0.2">
      <c r="A206" s="46" t="s">
        <v>75</v>
      </c>
      <c r="B206" s="46"/>
      <c r="C206" s="46" t="s">
        <v>76</v>
      </c>
      <c r="D206" s="45"/>
      <c r="E206" s="45"/>
      <c r="F206" s="45"/>
    </row>
    <row r="207" spans="1:6" ht="16" x14ac:dyDescent="0.2">
      <c r="A207" s="46" t="s">
        <v>77</v>
      </c>
      <c r="B207" s="46"/>
      <c r="C207" s="46" t="s">
        <v>78</v>
      </c>
      <c r="D207" s="45"/>
      <c r="E207" s="45"/>
      <c r="F207" s="45"/>
    </row>
    <row r="208" spans="1:6" ht="16" x14ac:dyDescent="0.2">
      <c r="A208" s="46"/>
      <c r="B208" s="46"/>
      <c r="C208" s="45"/>
      <c r="D208" s="45"/>
      <c r="E208" s="45"/>
      <c r="F208" s="45"/>
    </row>
    <row r="209" spans="1:9" ht="30" customHeight="1" x14ac:dyDescent="0.15">
      <c r="A209" s="55" t="s">
        <v>102</v>
      </c>
      <c r="B209" s="55"/>
      <c r="C209" s="55"/>
      <c r="D209" s="55"/>
      <c r="E209" s="55"/>
      <c r="F209" s="55"/>
      <c r="G209" s="47"/>
      <c r="H209" s="47"/>
    </row>
    <row r="210" spans="1:9" ht="16" x14ac:dyDescent="0.2">
      <c r="A210" s="48" t="s">
        <v>79</v>
      </c>
      <c r="B210" s="49">
        <f>COUNTIF($B$7:$F$201,"Estimo rurale")</f>
        <v>49</v>
      </c>
      <c r="C210" s="48" t="s">
        <v>80</v>
      </c>
      <c r="D210" s="49">
        <f>COUNTIF($B$7:$F$201,"Estimo rurale AP*")</f>
        <v>12</v>
      </c>
      <c r="E210" s="48" t="s">
        <v>81</v>
      </c>
      <c r="F210" s="49">
        <f>COUNTIF($B$8:$F$201,"Estimo rurale LFS*")</f>
        <v>0</v>
      </c>
      <c r="G210" s="48" t="s">
        <v>82</v>
      </c>
      <c r="H210" s="49">
        <f>B210+D210+F210</f>
        <v>61</v>
      </c>
      <c r="I210" s="5" t="s">
        <v>83</v>
      </c>
    </row>
    <row r="211" spans="1:9" x14ac:dyDescent="0.2">
      <c r="A211" s="50"/>
      <c r="B211" s="50"/>
      <c r="C211" s="42"/>
      <c r="D211" s="42"/>
      <c r="E211" s="42"/>
      <c r="F211" s="42"/>
      <c r="G211" s="42"/>
      <c r="H211" s="50"/>
    </row>
    <row r="212" spans="1:9" ht="30" customHeight="1" x14ac:dyDescent="0.2">
      <c r="A212" s="71" t="s">
        <v>84</v>
      </c>
      <c r="B212" s="56"/>
      <c r="C212" s="56"/>
      <c r="D212" s="56"/>
      <c r="E212" s="56"/>
      <c r="F212" s="56"/>
      <c r="G212" s="42"/>
      <c r="H212" s="50"/>
    </row>
    <row r="213" spans="1:9" ht="16.25" customHeight="1" x14ac:dyDescent="0.2">
      <c r="A213" s="56" t="s">
        <v>85</v>
      </c>
      <c r="B213" s="56"/>
      <c r="C213" s="56"/>
      <c r="D213" s="56"/>
      <c r="E213" s="56"/>
      <c r="F213" s="56"/>
      <c r="G213" s="42"/>
      <c r="H213" s="50"/>
    </row>
    <row r="214" spans="1:9" ht="16" x14ac:dyDescent="0.2">
      <c r="A214" s="48" t="s">
        <v>79</v>
      </c>
      <c r="B214" s="49">
        <f>COUNTIF($B$7:$F$201,"Etologia e gestione IAA Sgorbini")</f>
        <v>30</v>
      </c>
      <c r="C214" s="48" t="s">
        <v>80</v>
      </c>
      <c r="D214" s="49">
        <f>COUNTIF($B$8:$F$201,"Etologia e gestione IAA Sgorbini AP")</f>
        <v>0</v>
      </c>
      <c r="E214" s="48" t="s">
        <v>81</v>
      </c>
      <c r="F214" s="49">
        <f>COUNTIF($B$8:$F$201,"Etologia e gestione IAA Sgorbini LFS")</f>
        <v>8</v>
      </c>
      <c r="G214" s="48" t="s">
        <v>82</v>
      </c>
      <c r="H214" s="49">
        <f t="shared" ref="H214" si="0">B214+D214+F214</f>
        <v>38</v>
      </c>
      <c r="I214" s="5" t="s">
        <v>83</v>
      </c>
    </row>
    <row r="215" spans="1:9" ht="30" customHeight="1" x14ac:dyDescent="0.2">
      <c r="A215" s="55" t="s">
        <v>86</v>
      </c>
      <c r="B215" s="56"/>
      <c r="C215" s="56"/>
      <c r="D215" s="56"/>
      <c r="E215" s="56"/>
      <c r="F215" s="56"/>
      <c r="G215" s="48"/>
      <c r="H215" s="49"/>
    </row>
    <row r="216" spans="1:9" ht="16" x14ac:dyDescent="0.2">
      <c r="A216" s="48" t="s">
        <v>79</v>
      </c>
      <c r="B216" s="49">
        <f>COUNTIF($B$8:$F$201,"Etologia e Gestione IAA Lippi")</f>
        <v>10</v>
      </c>
      <c r="C216" s="48" t="s">
        <v>80</v>
      </c>
      <c r="D216" s="49">
        <f>COUNTIF($B$8:$F$201,"Etologia e Gestione IAA Lippi AP")</f>
        <v>0</v>
      </c>
      <c r="E216" s="48" t="s">
        <v>81</v>
      </c>
      <c r="F216" s="49">
        <f>COUNTIF($B$8:$F$201,"Etologia e Gestione IAA Lippi LFS")</f>
        <v>8</v>
      </c>
      <c r="G216" s="48" t="s">
        <v>82</v>
      </c>
      <c r="H216" s="49">
        <f t="shared" ref="H216" si="1">B216+D216+F216</f>
        <v>18</v>
      </c>
      <c r="I216" s="5" t="s">
        <v>83</v>
      </c>
    </row>
    <row r="217" spans="1:9" ht="16.25" customHeight="1" x14ac:dyDescent="0.2">
      <c r="A217" s="56" t="s">
        <v>87</v>
      </c>
      <c r="B217" s="56"/>
      <c r="C217" s="56"/>
      <c r="D217" s="56"/>
      <c r="E217" s="56"/>
      <c r="F217" s="56"/>
      <c r="G217" s="48"/>
      <c r="H217" s="49"/>
    </row>
    <row r="218" spans="1:9" ht="36" customHeight="1" x14ac:dyDescent="0.2">
      <c r="A218" s="48" t="s">
        <v>79</v>
      </c>
      <c r="B218" s="49">
        <f>COUNTIF($B$7:$F$201,"Etologia e Gestione IAA Mariti")</f>
        <v>14</v>
      </c>
      <c r="C218" s="48" t="s">
        <v>80</v>
      </c>
      <c r="D218" s="49">
        <f>COUNTIF($B$8:$F$201,"Etologia e Gestione IAA Mariti AP")</f>
        <v>8</v>
      </c>
      <c r="E218" s="48" t="s">
        <v>81</v>
      </c>
      <c r="F218" s="49">
        <f>COUNTIF($B$8:$F$201,"Mariti LFS")</f>
        <v>0</v>
      </c>
      <c r="G218" s="48" t="s">
        <v>82</v>
      </c>
      <c r="H218" s="49">
        <f t="shared" ref="H218" si="2">B218+D218+F218</f>
        <v>22</v>
      </c>
      <c r="I218" s="5" t="s">
        <v>83</v>
      </c>
    </row>
    <row r="219" spans="1:9" ht="16.25" customHeight="1" x14ac:dyDescent="0.2">
      <c r="A219" s="55" t="s">
        <v>88</v>
      </c>
      <c r="B219" s="56"/>
      <c r="C219" s="56"/>
      <c r="D219" s="56"/>
      <c r="E219" s="56"/>
      <c r="F219" s="56"/>
      <c r="G219" s="48"/>
      <c r="H219" s="49"/>
    </row>
    <row r="220" spans="1:9" ht="16" x14ac:dyDescent="0.2">
      <c r="A220" s="48" t="s">
        <v>79</v>
      </c>
      <c r="B220" s="49">
        <f>COUNTIF($B$8:$F$201,"Etologia e Gestione IAA Curadi")</f>
        <v>30</v>
      </c>
      <c r="C220" s="48" t="s">
        <v>80</v>
      </c>
      <c r="D220" s="49">
        <f>COUNTIF($B$8:$F$201,"Etologia e Gestione IAA Curadi AP")</f>
        <v>6</v>
      </c>
      <c r="E220" s="48" t="s">
        <v>81</v>
      </c>
      <c r="F220" s="49">
        <f>COUNTIF($B$8:$F$201,"Etologia e Gestione IAA Curadi LFS")</f>
        <v>8</v>
      </c>
      <c r="G220" s="48" t="s">
        <v>82</v>
      </c>
      <c r="H220" s="49">
        <f t="shared" ref="H220" si="3">B220+D220+F220</f>
        <v>44</v>
      </c>
      <c r="I220" s="5" t="s">
        <v>83</v>
      </c>
    </row>
    <row r="221" spans="1:9" ht="16.25" customHeight="1" x14ac:dyDescent="0.2">
      <c r="A221" s="55" t="s">
        <v>48</v>
      </c>
      <c r="B221" s="56"/>
      <c r="C221" s="56"/>
      <c r="D221" s="56"/>
      <c r="E221" s="56"/>
      <c r="F221" s="56"/>
      <c r="G221" s="48"/>
      <c r="H221" s="49"/>
    </row>
    <row r="222" spans="1:9" ht="16" x14ac:dyDescent="0.2">
      <c r="A222" s="48" t="s">
        <v>79</v>
      </c>
      <c r="B222" s="49">
        <f>COUNTIF($B$8:$F$201,"Etologia e gestione degli animali negli IAA (Ogi)")</f>
        <v>15</v>
      </c>
      <c r="C222" s="48" t="s">
        <v>80</v>
      </c>
      <c r="D222" s="49">
        <f>COUNTIF($B$8:$F$201,"Etologia e gestione degli animali negli IAA (Ogi) AP")</f>
        <v>8</v>
      </c>
      <c r="E222" s="48" t="s">
        <v>81</v>
      </c>
      <c r="F222" s="49">
        <f>COUNTIF($B$8:$F$201,"Etologia e gestione degli animali negli IAA (Ogi) LFS")</f>
        <v>0</v>
      </c>
      <c r="G222" s="48" t="s">
        <v>82</v>
      </c>
      <c r="H222" s="49">
        <f t="shared" ref="H222" si="4">B222+D222+F222</f>
        <v>23</v>
      </c>
      <c r="I222" s="5" t="s">
        <v>83</v>
      </c>
    </row>
    <row r="223" spans="1:9" ht="16" x14ac:dyDescent="0.2">
      <c r="A223" s="48"/>
      <c r="B223" s="49"/>
      <c r="C223" s="48"/>
      <c r="D223" s="49"/>
      <c r="E223" s="48"/>
      <c r="F223" s="49"/>
      <c r="G223" s="48"/>
      <c r="H223" s="49"/>
    </row>
    <row r="224" spans="1:9" ht="16" x14ac:dyDescent="0.2">
      <c r="A224" s="71" t="s">
        <v>89</v>
      </c>
      <c r="B224" s="72"/>
      <c r="C224" s="72"/>
      <c r="D224" s="72"/>
      <c r="E224" s="72"/>
      <c r="F224" s="72"/>
      <c r="G224" s="48"/>
      <c r="H224" s="49"/>
    </row>
    <row r="225" spans="1:9" ht="16" x14ac:dyDescent="0.2">
      <c r="A225" s="48" t="s">
        <v>79</v>
      </c>
      <c r="B225" s="49">
        <f>COUNTIF($B$8:$F$201,"Multifunzionalità agrozootecnica produzioni alimentari")</f>
        <v>25</v>
      </c>
      <c r="C225" s="48" t="s">
        <v>80</v>
      </c>
      <c r="D225" s="49">
        <f>COUNTIF($B$8:$F$201,"Multifunzionalità agrozootecnica produzioni alimentari  AP")</f>
        <v>0</v>
      </c>
      <c r="E225" s="48" t="s">
        <v>81</v>
      </c>
      <c r="F225" s="49">
        <f>COUNTIF($B$8:$F$201,"Multifunzionalità agrozootecnica produzioni alimentari LFS")</f>
        <v>8</v>
      </c>
      <c r="G225" s="48" t="s">
        <v>82</v>
      </c>
      <c r="H225" s="49">
        <f t="shared" ref="H225" si="5">B225+D225+F225</f>
        <v>33</v>
      </c>
      <c r="I225" s="5" t="s">
        <v>83</v>
      </c>
    </row>
    <row r="226" spans="1:9" ht="16" x14ac:dyDescent="0.2">
      <c r="A226" s="48"/>
      <c r="B226" s="49"/>
      <c r="C226" s="48"/>
      <c r="D226" s="49"/>
      <c r="E226" s="48"/>
      <c r="F226" s="49"/>
      <c r="G226" s="48"/>
      <c r="H226" s="49"/>
    </row>
    <row r="227" spans="1:9" ht="16" x14ac:dyDescent="0.2">
      <c r="A227" s="48"/>
      <c r="B227" s="49"/>
      <c r="C227" s="48"/>
      <c r="D227" s="49"/>
      <c r="E227" s="48"/>
      <c r="F227" s="49"/>
      <c r="G227" s="48"/>
      <c r="H227" s="49"/>
    </row>
    <row r="228" spans="1:9" ht="16" x14ac:dyDescent="0.2">
      <c r="A228" s="48"/>
      <c r="B228" s="49"/>
      <c r="C228" s="48"/>
      <c r="D228" s="49"/>
      <c r="E228" s="48"/>
      <c r="F228" s="49"/>
      <c r="G228" s="48"/>
      <c r="H228" s="49"/>
    </row>
    <row r="229" spans="1:9" ht="16" x14ac:dyDescent="0.2">
      <c r="A229" s="48"/>
      <c r="B229" s="49"/>
      <c r="C229" s="48"/>
      <c r="D229" s="49"/>
      <c r="E229" s="48"/>
      <c r="F229" s="49"/>
      <c r="G229" s="48"/>
      <c r="H229" s="49"/>
    </row>
    <row r="230" spans="1:9" ht="16" x14ac:dyDescent="0.2">
      <c r="A230" s="48"/>
      <c r="B230" s="49"/>
      <c r="C230" s="48"/>
      <c r="D230" s="49"/>
      <c r="E230" s="48"/>
      <c r="F230" s="49"/>
      <c r="G230" s="48"/>
      <c r="H230" s="49"/>
    </row>
    <row r="231" spans="1:9" ht="16" x14ac:dyDescent="0.2">
      <c r="A231" s="48"/>
      <c r="B231" s="49"/>
      <c r="C231" s="48"/>
      <c r="D231" s="49"/>
      <c r="E231" s="48"/>
      <c r="F231" s="49"/>
      <c r="G231" s="48"/>
      <c r="H231" s="49"/>
    </row>
    <row r="232" spans="1:9" ht="16.25" customHeight="1" x14ac:dyDescent="0.2">
      <c r="A232" s="57" t="s">
        <v>90</v>
      </c>
      <c r="B232" s="58"/>
      <c r="C232" s="58"/>
      <c r="D232" s="58"/>
      <c r="E232" s="58"/>
      <c r="F232" s="58"/>
      <c r="G232" s="48"/>
      <c r="H232" s="49"/>
    </row>
    <row r="233" spans="1:9" ht="16" x14ac:dyDescent="0.2">
      <c r="A233" s="51"/>
      <c r="B233" s="46"/>
      <c r="C233" s="52" t="s">
        <v>91</v>
      </c>
      <c r="D233" s="52" t="s">
        <v>92</v>
      </c>
      <c r="E233" s="52" t="s">
        <v>81</v>
      </c>
      <c r="F233" s="53" t="s">
        <v>93</v>
      </c>
      <c r="G233" s="52"/>
      <c r="H233" s="50"/>
    </row>
    <row r="234" spans="1:9" ht="16" x14ac:dyDescent="0.2">
      <c r="A234" s="51" t="s">
        <v>24</v>
      </c>
      <c r="C234" s="53">
        <f>COUNTIF($B$8:$F$201,"Epidemiologia e controllo delle malattie parassitarie degli animali selvatici (Perrucci)")</f>
        <v>15</v>
      </c>
      <c r="D234" s="53">
        <f>COUNTIF($B$8:$F$201,"Epidemiologia e controllo delle malattie parassitarie degli animali selvatici (Perrucci) AP")</f>
        <v>29</v>
      </c>
      <c r="E234" s="53">
        <f>COUNTIF($B$8:$F$201,"Epidemiologia e controllo delle malattie parassitarie degli animali selvatici (Perrucci) LFS")</f>
        <v>8</v>
      </c>
      <c r="F234" s="53">
        <f>SUM(C234:E234)</f>
        <v>52</v>
      </c>
    </row>
    <row r="235" spans="1:9" ht="16" x14ac:dyDescent="0.2">
      <c r="A235" s="51" t="s">
        <v>94</v>
      </c>
      <c r="C235" s="53">
        <f>COUNTIF($B$8:$F$201,"Fisiopatologia della riproduzione (Panzani)")</f>
        <v>0</v>
      </c>
      <c r="D235" s="53">
        <f>COUNTIF($B$8:$F$201,"Fisiopatologia della riproduzione (Panzani) AP")</f>
        <v>0</v>
      </c>
      <c r="E235" s="53">
        <v>0</v>
      </c>
      <c r="F235" s="53">
        <f>SUM(C235:E235)</f>
        <v>0</v>
      </c>
      <c r="G235" s="7" t="s">
        <v>95</v>
      </c>
      <c r="H235" s="7"/>
    </row>
    <row r="236" spans="1:9" ht="16" x14ac:dyDescent="0.2">
      <c r="A236" s="51" t="s">
        <v>96</v>
      </c>
      <c r="C236" s="53">
        <f>COUNTIF($B$8:$F$201,"Micologia veterinaria applicata agli animali in produzione zootecnica (Papini)")</f>
        <v>0</v>
      </c>
      <c r="D236" s="53">
        <f>COUNTIF($B$8:$F$201,"Micologia veterinaria applicata agli animali in produzione zootecnica (Papini) AP")</f>
        <v>0</v>
      </c>
      <c r="E236" s="53">
        <f>COUNTIF($B$8:$F$201,"Micologia veterinaria applicata agli animali in produzione zootecnica (Papini) LFS")</f>
        <v>0</v>
      </c>
      <c r="F236" s="53">
        <f>SUM(C236:E236)</f>
        <v>0</v>
      </c>
      <c r="G236" s="7" t="s">
        <v>95</v>
      </c>
      <c r="H236" s="7"/>
    </row>
    <row r="237" spans="1:9" ht="16" x14ac:dyDescent="0.2">
      <c r="A237" s="51" t="s">
        <v>18</v>
      </c>
      <c r="C237" s="53">
        <f>COUNTIF($B$8:$F$201,"Microbiologia lattiero-casearia (Fratini)")</f>
        <v>0</v>
      </c>
      <c r="D237" s="53">
        <f>COUNTIF($B$8:$F$201,"Microbiologia lattiero-casearia (Fratini) AP")</f>
        <v>0</v>
      </c>
      <c r="E237" s="53">
        <v>0</v>
      </c>
      <c r="F237" s="53">
        <f t="shared" ref="F237" si="6">SUM(C237:E237)</f>
        <v>0</v>
      </c>
      <c r="G237" s="7" t="s">
        <v>95</v>
      </c>
      <c r="H237" s="7"/>
    </row>
    <row r="238" spans="1:9" ht="16" x14ac:dyDescent="0.2">
      <c r="A238" s="51" t="s">
        <v>27</v>
      </c>
      <c r="C238" s="53">
        <f>COUNTIF($B$8:$F$201,"Sistemi allevamento piccole specie non convenzionali (Paci)")</f>
        <v>25</v>
      </c>
      <c r="D238" s="53">
        <f>COUNTIF($B$8:$F$201,"Sistemi allevamento piccole specie non convenzionali (Paci) AP")</f>
        <v>8</v>
      </c>
      <c r="E238" s="53">
        <v>0</v>
      </c>
      <c r="F238" s="53">
        <f>SUM(C238:E238)</f>
        <v>33</v>
      </c>
      <c r="G238" s="5"/>
      <c r="H238" s="5"/>
    </row>
    <row r="239" spans="1:9" ht="13" x14ac:dyDescent="0.15">
      <c r="A239" s="5"/>
      <c r="B239" s="5"/>
      <c r="C239" s="5"/>
      <c r="D239" s="5"/>
      <c r="E239" s="5"/>
      <c r="F239" s="5"/>
      <c r="G239" s="5"/>
      <c r="H239" s="5"/>
    </row>
    <row r="240" spans="1:9" ht="13" x14ac:dyDescent="0.15">
      <c r="A240" s="5"/>
      <c r="B240" s="5"/>
      <c r="C240" s="5"/>
      <c r="D240" s="5"/>
      <c r="E240" s="5"/>
      <c r="F240" s="5"/>
      <c r="G240" s="5"/>
      <c r="H240" s="5"/>
    </row>
    <row r="241" spans="1:8" ht="13" x14ac:dyDescent="0.15">
      <c r="A241" s="5"/>
      <c r="B241" s="5"/>
      <c r="C241" s="5"/>
      <c r="D241" s="5"/>
      <c r="E241" s="5"/>
      <c r="F241" s="5"/>
      <c r="G241" s="5"/>
      <c r="H241" s="5"/>
    </row>
    <row r="242" spans="1:8" x14ac:dyDescent="0.2">
      <c r="H242" s="7"/>
    </row>
  </sheetData>
  <sheetProtection selectLockedCells="1" selectUnlockedCells="1"/>
  <mergeCells count="11">
    <mergeCell ref="A219:F219"/>
    <mergeCell ref="A221:F221"/>
    <mergeCell ref="A232:F232"/>
    <mergeCell ref="C96:F100"/>
    <mergeCell ref="C101:F104"/>
    <mergeCell ref="A209:F209"/>
    <mergeCell ref="A212:F212"/>
    <mergeCell ref="A215:F215"/>
    <mergeCell ref="A213:F213"/>
    <mergeCell ref="A217:F217"/>
    <mergeCell ref="A224:F224"/>
  </mergeCells>
  <conditionalFormatting sqref="D12:XFD13 A12:A13 A1:XFD7 A14:XFD1048576 A9:XFD11 A8:D8 F8:XFD8">
    <cfRule type="containsText" dxfId="69" priority="72" operator="containsText" text="Etologia e gestione degli animali negli IAA (Ogi)">
      <formula>NOT(ISERROR(SEARCH("Etologia e gestione degli animali negli IAA (Ogi)",A1)))</formula>
    </cfRule>
    <cfRule type="containsText" dxfId="68" priority="73" operator="containsText" text="perrucci">
      <formula>NOT(ISERROR(SEARCH("perrucci",A1)))</formula>
    </cfRule>
    <cfRule type="containsText" dxfId="67" priority="74" operator="containsText" text="paci">
      <formula>NOT(ISERROR(SEARCH("paci",A1)))</formula>
    </cfRule>
    <cfRule type="containsText" dxfId="66" priority="75" operator="containsText" text="sgorbini">
      <formula>NOT(ISERROR(SEARCH("sgorbini",A1)))</formula>
    </cfRule>
    <cfRule type="containsText" dxfId="65" priority="76" operator="containsText" text="mariti">
      <formula>NOT(ISERROR(SEARCH("mariti",A1)))</formula>
    </cfRule>
    <cfRule type="containsText" dxfId="64" priority="77" operator="containsText" text="Lippi">
      <formula>NOT(ISERROR(SEARCH("Lippi",A1)))</formula>
    </cfRule>
    <cfRule type="containsText" dxfId="63" priority="80" operator="containsText" text="curadi">
      <formula>NOT(ISERROR(SEARCH("curadi",A1)))</formula>
    </cfRule>
    <cfRule type="containsText" dxfId="62" priority="81" operator="containsText" text="Estimo">
      <formula>NOT(ISERROR(SEARCH("Estimo",A1)))</formula>
    </cfRule>
  </conditionalFormatting>
  <conditionalFormatting sqref="B12:C13">
    <cfRule type="containsText" dxfId="61" priority="55" operator="containsText" text="Etologia e gestione degli animali negli IAA (Ogi)">
      <formula>NOT(ISERROR(SEARCH("Etologia e gestione degli animali negli IAA (Ogi)",B12)))</formula>
    </cfRule>
    <cfRule type="containsText" dxfId="60" priority="56" operator="containsText" text="perrucci">
      <formula>NOT(ISERROR(SEARCH("perrucci",B12)))</formula>
    </cfRule>
    <cfRule type="containsText" dxfId="59" priority="57" operator="containsText" text="paci">
      <formula>NOT(ISERROR(SEARCH("paci",B12)))</formula>
    </cfRule>
    <cfRule type="containsText" dxfId="58" priority="58" operator="containsText" text="sgorbini">
      <formula>NOT(ISERROR(SEARCH("sgorbini",B12)))</formula>
    </cfRule>
    <cfRule type="containsText" dxfId="57" priority="59" operator="containsText" text="mariti">
      <formula>NOT(ISERROR(SEARCH("mariti",B12)))</formula>
    </cfRule>
    <cfRule type="containsText" dxfId="56" priority="60" operator="containsText" text="Lippi">
      <formula>NOT(ISERROR(SEARCH("Lippi",B12)))</formula>
    </cfRule>
    <cfRule type="containsText" dxfId="55" priority="61" operator="containsText" text="curadi">
      <formula>NOT(ISERROR(SEARCH("curadi",B12)))</formula>
    </cfRule>
    <cfRule type="containsText" dxfId="54" priority="62" operator="containsText" text="Estimo">
      <formula>NOT(ISERROR(SEARCH("Estimo",B12)))</formula>
    </cfRule>
  </conditionalFormatting>
  <conditionalFormatting sqref="A1:XFD7 A9:XFD1048576 A8:D8 F8:XFD8">
    <cfRule type="containsText" dxfId="53" priority="54" operator="containsText" text="multifunzionalità">
      <formula>NOT(ISERROR(SEARCH("multifunzionalità",A1)))</formula>
    </cfRule>
    <cfRule type="containsText" dxfId="52" priority="5" operator="containsText" text="multifunzionalit">
      <formula>NOT(ISERROR(SEARCH("multifunzionalit",A1)))</formula>
    </cfRule>
  </conditionalFormatting>
  <conditionalFormatting sqref="B24:C25">
    <cfRule type="containsText" dxfId="51" priority="46" operator="containsText" text="Etologia e gestione degli animali negli IAA (Ogi)">
      <formula>NOT(ISERROR(SEARCH("Etologia e gestione degli animali negli IAA (Ogi)",B24)))</formula>
    </cfRule>
    <cfRule type="containsText" dxfId="50" priority="47" operator="containsText" text="perrucci">
      <formula>NOT(ISERROR(SEARCH("perrucci",B24)))</formula>
    </cfRule>
    <cfRule type="containsText" dxfId="49" priority="48" operator="containsText" text="paci">
      <formula>NOT(ISERROR(SEARCH("paci",B24)))</formula>
    </cfRule>
    <cfRule type="containsText" dxfId="48" priority="49" operator="containsText" text="sgorbini">
      <formula>NOT(ISERROR(SEARCH("sgorbini",B24)))</formula>
    </cfRule>
    <cfRule type="containsText" dxfId="47" priority="50" operator="containsText" text="mariti">
      <formula>NOT(ISERROR(SEARCH("mariti",B24)))</formula>
    </cfRule>
    <cfRule type="containsText" dxfId="46" priority="51" operator="containsText" text="Lippi">
      <formula>NOT(ISERROR(SEARCH("Lippi",B24)))</formula>
    </cfRule>
    <cfRule type="containsText" dxfId="45" priority="52" operator="containsText" text="curadi">
      <formula>NOT(ISERROR(SEARCH("curadi",B24)))</formula>
    </cfRule>
    <cfRule type="containsText" dxfId="44" priority="53" operator="containsText" text="Estimo">
      <formula>NOT(ISERROR(SEARCH("Estimo",B24)))</formula>
    </cfRule>
  </conditionalFormatting>
  <conditionalFormatting sqref="B36:C37">
    <cfRule type="containsText" dxfId="43" priority="38" operator="containsText" text="Etologia e gestione degli animali negli IAA (Ogi)">
      <formula>NOT(ISERROR(SEARCH("Etologia e gestione degli animali negli IAA (Ogi)",B36)))</formula>
    </cfRule>
    <cfRule type="containsText" dxfId="42" priority="39" operator="containsText" text="perrucci">
      <formula>NOT(ISERROR(SEARCH("perrucci",B36)))</formula>
    </cfRule>
    <cfRule type="containsText" dxfId="41" priority="40" operator="containsText" text="paci">
      <formula>NOT(ISERROR(SEARCH("paci",B36)))</formula>
    </cfRule>
    <cfRule type="containsText" dxfId="40" priority="41" operator="containsText" text="sgorbini">
      <formula>NOT(ISERROR(SEARCH("sgorbini",B36)))</formula>
    </cfRule>
    <cfRule type="containsText" dxfId="39" priority="42" operator="containsText" text="mariti">
      <formula>NOT(ISERROR(SEARCH("mariti",B36)))</formula>
    </cfRule>
    <cfRule type="containsText" dxfId="38" priority="43" operator="containsText" text="Lippi">
      <formula>NOT(ISERROR(SEARCH("Lippi",B36)))</formula>
    </cfRule>
    <cfRule type="containsText" dxfId="37" priority="44" operator="containsText" text="curadi">
      <formula>NOT(ISERROR(SEARCH("curadi",B36)))</formula>
    </cfRule>
    <cfRule type="containsText" dxfId="36" priority="45" operator="containsText" text="Estimo">
      <formula>NOT(ISERROR(SEARCH("Estimo",B36)))</formula>
    </cfRule>
  </conditionalFormatting>
  <conditionalFormatting sqref="B48:C49">
    <cfRule type="containsText" dxfId="35" priority="30" operator="containsText" text="Etologia e gestione degli animali negli IAA (Ogi)">
      <formula>NOT(ISERROR(SEARCH("Etologia e gestione degli animali negli IAA (Ogi)",B48)))</formula>
    </cfRule>
    <cfRule type="containsText" dxfId="34" priority="31" operator="containsText" text="perrucci">
      <formula>NOT(ISERROR(SEARCH("perrucci",B48)))</formula>
    </cfRule>
    <cfRule type="containsText" dxfId="33" priority="32" operator="containsText" text="paci">
      <formula>NOT(ISERROR(SEARCH("paci",B48)))</formula>
    </cfRule>
    <cfRule type="containsText" dxfId="32" priority="33" operator="containsText" text="sgorbini">
      <formula>NOT(ISERROR(SEARCH("sgorbini",B48)))</formula>
    </cfRule>
    <cfRule type="containsText" dxfId="31" priority="34" operator="containsText" text="mariti">
      <formula>NOT(ISERROR(SEARCH("mariti",B48)))</formula>
    </cfRule>
    <cfRule type="containsText" dxfId="30" priority="35" operator="containsText" text="Lippi">
      <formula>NOT(ISERROR(SEARCH("Lippi",B48)))</formula>
    </cfRule>
    <cfRule type="containsText" dxfId="29" priority="36" operator="containsText" text="curadi">
      <formula>NOT(ISERROR(SEARCH("curadi",B48)))</formula>
    </cfRule>
    <cfRule type="containsText" dxfId="28" priority="37" operator="containsText" text="Estimo">
      <formula>NOT(ISERROR(SEARCH("Estimo",B48)))</formula>
    </cfRule>
  </conditionalFormatting>
  <conditionalFormatting sqref="B60:C61">
    <cfRule type="containsText" dxfId="27" priority="22" operator="containsText" text="Etologia e gestione degli animali negli IAA (Ogi)">
      <formula>NOT(ISERROR(SEARCH("Etologia e gestione degli animali negli IAA (Ogi)",B60)))</formula>
    </cfRule>
    <cfRule type="containsText" dxfId="26" priority="23" operator="containsText" text="perrucci">
      <formula>NOT(ISERROR(SEARCH("perrucci",B60)))</formula>
    </cfRule>
    <cfRule type="containsText" dxfId="25" priority="24" operator="containsText" text="paci">
      <formula>NOT(ISERROR(SEARCH("paci",B60)))</formula>
    </cfRule>
    <cfRule type="containsText" dxfId="24" priority="25" operator="containsText" text="sgorbini">
      <formula>NOT(ISERROR(SEARCH("sgorbini",B60)))</formula>
    </cfRule>
    <cfRule type="containsText" dxfId="23" priority="26" operator="containsText" text="mariti">
      <formula>NOT(ISERROR(SEARCH("mariti",B60)))</formula>
    </cfRule>
    <cfRule type="containsText" dxfId="22" priority="27" operator="containsText" text="Lippi">
      <formula>NOT(ISERROR(SEARCH("Lippi",B60)))</formula>
    </cfRule>
    <cfRule type="containsText" dxfId="21" priority="28" operator="containsText" text="curadi">
      <formula>NOT(ISERROR(SEARCH("curadi",B60)))</formula>
    </cfRule>
    <cfRule type="containsText" dxfId="20" priority="29" operator="containsText" text="Estimo">
      <formula>NOT(ISERROR(SEARCH("Estimo",B60)))</formula>
    </cfRule>
  </conditionalFormatting>
  <conditionalFormatting sqref="B73:C74">
    <cfRule type="containsText" dxfId="19" priority="14" operator="containsText" text="Etologia e gestione degli animali negli IAA (Ogi)">
      <formula>NOT(ISERROR(SEARCH("Etologia e gestione degli animali negli IAA (Ogi)",B73)))</formula>
    </cfRule>
    <cfRule type="containsText" dxfId="18" priority="15" operator="containsText" text="perrucci">
      <formula>NOT(ISERROR(SEARCH("perrucci",B73)))</formula>
    </cfRule>
    <cfRule type="containsText" dxfId="17" priority="16" operator="containsText" text="paci">
      <formula>NOT(ISERROR(SEARCH("paci",B73)))</formula>
    </cfRule>
    <cfRule type="containsText" dxfId="16" priority="17" operator="containsText" text="sgorbini">
      <formula>NOT(ISERROR(SEARCH("sgorbini",B73)))</formula>
    </cfRule>
    <cfRule type="containsText" dxfId="15" priority="18" operator="containsText" text="mariti">
      <formula>NOT(ISERROR(SEARCH("mariti",B73)))</formula>
    </cfRule>
    <cfRule type="containsText" dxfId="14" priority="19" operator="containsText" text="Lippi">
      <formula>NOT(ISERROR(SEARCH("Lippi",B73)))</formula>
    </cfRule>
    <cfRule type="containsText" dxfId="13" priority="20" operator="containsText" text="curadi">
      <formula>NOT(ISERROR(SEARCH("curadi",B73)))</formula>
    </cfRule>
    <cfRule type="containsText" dxfId="12" priority="21" operator="containsText" text="Estimo">
      <formula>NOT(ISERROR(SEARCH("Estimo",B73)))</formula>
    </cfRule>
  </conditionalFormatting>
  <conditionalFormatting sqref="B86">
    <cfRule type="containsText" dxfId="11" priority="6" operator="containsText" text="Etologia e gestione degli animali negli IAA (Ogi)">
      <formula>NOT(ISERROR(SEARCH("Etologia e gestione degli animali negli IAA (Ogi)",B86)))</formula>
    </cfRule>
    <cfRule type="containsText" dxfId="10" priority="7" operator="containsText" text="perrucci">
      <formula>NOT(ISERROR(SEARCH("perrucci",B86)))</formula>
    </cfRule>
    <cfRule type="containsText" dxfId="9" priority="8" operator="containsText" text="paci">
      <formula>NOT(ISERROR(SEARCH("paci",B86)))</formula>
    </cfRule>
    <cfRule type="containsText" dxfId="8" priority="9" operator="containsText" text="sgorbini">
      <formula>NOT(ISERROR(SEARCH("sgorbini",B86)))</formula>
    </cfRule>
    <cfRule type="containsText" dxfId="7" priority="10" operator="containsText" text="mariti">
      <formula>NOT(ISERROR(SEARCH("mariti",B86)))</formula>
    </cfRule>
    <cfRule type="containsText" dxfId="6" priority="11" operator="containsText" text="Lippi">
      <formula>NOT(ISERROR(SEARCH("Lippi",B86)))</formula>
    </cfRule>
    <cfRule type="containsText" dxfId="5" priority="12" operator="containsText" text="curadi">
      <formula>NOT(ISERROR(SEARCH("curadi",B86)))</formula>
    </cfRule>
    <cfRule type="containsText" dxfId="4" priority="13" operator="containsText" text="Estimo">
      <formula>NOT(ISERROR(SEARCH("Estimo",B86)))</formula>
    </cfRule>
  </conditionalFormatting>
  <conditionalFormatting sqref="E8">
    <cfRule type="containsText" dxfId="3" priority="4" operator="containsText" text="Tecnologie alimentari">
      <formula>NOT(ISERROR(SEARCH("Tecnologie alimentari",E8)))</formula>
    </cfRule>
  </conditionalFormatting>
  <conditionalFormatting sqref="E8">
    <cfRule type="containsText" dxfId="2" priority="3" operator="containsText" text="Estimo rurale">
      <formula>NOT(ISERROR(SEARCH("Estimo rurale",E8)))</formula>
    </cfRule>
  </conditionalFormatting>
  <conditionalFormatting sqref="E8">
    <cfRule type="containsText" dxfId="1" priority="1" operator="containsText" text="Valutazione della qualità delle produzioni animali (codocenza - carne)">
      <formula>NOT(ISERROR(SEARCH("Valutazione della qualità delle produzioni animali (codocenza - carne)",E8)))</formula>
    </cfRule>
    <cfRule type="containsText" dxfId="0" priority="2" operator="containsText" text="Valutazione della qualità delle produzioni animali (latte)">
      <formula>NOT(ISERROR(SEARCH("Valutazione della qualità delle produzioni animali (latte)",E8)))</formula>
    </cfRule>
  </conditionalFormatting>
  <pageMargins left="0.19652777777777777" right="0.19652777777777777" top="0.19652777777777777" bottom="0.19652777777777777" header="0.51180555555555551" footer="0.51180555555555551"/>
  <pageSetup paperSize="9" firstPageNumber="0" fitToHeight="0" orientation="landscape" horizontalDpi="4294967293" verticalDpi="300" r:id="rId1"/>
  <headerFooter alignWithMargins="0"/>
  <rowBreaks count="13" manualBreakCount="13">
    <brk id="15" max="16383" man="1"/>
    <brk id="27" max="16383" man="1"/>
    <brk id="39" max="16383" man="1"/>
    <brk id="51" max="16383" man="1"/>
    <brk id="63" max="16383" man="1"/>
    <brk id="76" max="16383" man="1"/>
    <brk id="89" max="16383" man="1"/>
    <brk id="117" max="16383" man="1"/>
    <brk id="129" max="16383" man="1"/>
    <brk id="141" max="16383" man="1"/>
    <brk id="153" max="16383" man="1"/>
    <brk id="165" max="16383" man="1"/>
    <brk id="17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8683CFE4A6444AD2FD6435ACA180E" ma:contentTypeVersion="2" ma:contentTypeDescription="Create a new document." ma:contentTypeScope="" ma:versionID="6b3ba996eea240e27bb47f86b58eb552">
  <xsd:schema xmlns:xsd="http://www.w3.org/2001/XMLSchema" xmlns:xs="http://www.w3.org/2001/XMLSchema" xmlns:p="http://schemas.microsoft.com/office/2006/metadata/properties" xmlns:ns2="a4c2c8f2-588d-4208-bc79-cf5a2f87e226" targetNamespace="http://schemas.microsoft.com/office/2006/metadata/properties" ma:root="true" ma:fieldsID="06b79fd7c1badf074d5c612553d2619f" ns2:_="">
    <xsd:import namespace="a4c2c8f2-588d-4208-bc79-cf5a2f87e2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2c8f2-588d-4208-bc79-cf5a2f87e2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430DE3-F17E-4706-9332-A726A86FDB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c2c8f2-588d-4208-bc79-cf5a2f87e2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DD7096-3D4C-428E-93F7-CC9E7246DA2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56578B9-F15D-4566-99C8-C58BDB045B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2anno2semMAZ</vt:lpstr>
      <vt:lpstr>'2anno2semMAZ'!Area_stampa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Calafiore</dc:creator>
  <cp:keywords/>
  <dc:description/>
  <cp:lastModifiedBy>MARCO MARIOTTI</cp:lastModifiedBy>
  <cp:revision>0</cp:revision>
  <dcterms:created xsi:type="dcterms:W3CDTF">2005-09-09T07:24:58Z</dcterms:created>
  <dcterms:modified xsi:type="dcterms:W3CDTF">2022-02-04T09:31:47Z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716079231</vt:i4>
  </property>
  <property fmtid="{D5CDD505-2E9C-101B-9397-08002B2CF9AE}" pid="3" name="_AuthorEmail">
    <vt:lpwstr>calafio@vet.unipi.it</vt:lpwstr>
  </property>
  <property fmtid="{D5CDD505-2E9C-101B-9397-08002B2CF9AE}" pid="4" name="_AuthorEmailDisplayName">
    <vt:lpwstr>Sergio Calafiore</vt:lpwstr>
  </property>
  <property fmtid="{D5CDD505-2E9C-101B-9397-08002B2CF9AE}" pid="5" name="_EmailSubject">
    <vt:lpwstr>orari stpa</vt:lpwstr>
  </property>
  <property fmtid="{D5CDD505-2E9C-101B-9397-08002B2CF9AE}" pid="6" name="_PreviousAdHocReviewCycleID">
    <vt:i4>-1449711006</vt:i4>
  </property>
  <property fmtid="{D5CDD505-2E9C-101B-9397-08002B2CF9AE}" pid="7" name="_ReviewingToolsShownOnce">
    <vt:lpwstr/>
  </property>
  <property fmtid="{D5CDD505-2E9C-101B-9397-08002B2CF9AE}" pid="8" name="ContentTypeId">
    <vt:lpwstr>0x0101001838683CFE4A6444AD2FD6435ACA180E</vt:lpwstr>
  </property>
</Properties>
</file>